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wopi.dropbox.com/wopi/files/oid_10267081361854208000/WOPIServiceId_TP_DROPBOX_PLUS/WOPIUserId_-/"/>
    </mc:Choice>
  </mc:AlternateContent>
  <xr:revisionPtr revIDLastSave="318" documentId="8_{1FF4F678-A913-458A-BEFE-47B78ACE44CC}" xr6:coauthVersionLast="47" xr6:coauthVersionMax="47" xr10:uidLastSave="{DC6B03FB-DCFF-4F94-8774-05CDC820EEDA}"/>
  <bookViews>
    <workbookView xWindow="-108" yWindow="-108" windowWidth="23256" windowHeight="13896" tabRatio="499" firstSheet="1" activeTab="1" xr2:uid="{9D705C1F-B003-4BA2-81AE-F3DBA3A2BCB2}"/>
  </bookViews>
  <sheets>
    <sheet name="2026 FINAL COMP FORM" sheetId="6" r:id="rId1"/>
    <sheet name="Clergy Comp Form" sheetId="1" r:id="rId2"/>
    <sheet name="Instructions " sheetId="8" r:id="rId3"/>
    <sheet name="Resources" sheetId="9" r:id="rId4"/>
    <sheet name="Charge Number" sheetId="4" r:id="rId5"/>
    <sheet name="Equitable Compensaton" sheetId="5" r:id="rId6"/>
    <sheet name="Formulas" sheetId="2" r:id="rId7"/>
  </sheets>
  <definedNames>
    <definedName name="_xlnm.Print_Area" localSheetId="0">'2026 FINAL COMP FORM'!$A$1:$N$63</definedName>
    <definedName name="_xlnm.Print_Area" localSheetId="1">'Clergy Comp Form'!$B$1:$M$71</definedName>
    <definedName name="_xlnm.Print_Area" localSheetId="2">'Instructions '!$A$1:$R$141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 l="1"/>
  <c r="B46" i="2"/>
  <c r="B45" i="2"/>
  <c r="B31" i="2"/>
  <c r="A23" i="2"/>
  <c r="G3" i="6"/>
  <c r="H4" i="6"/>
  <c r="C5" i="6"/>
  <c r="C4" i="6"/>
  <c r="D8" i="6"/>
  <c r="H12" i="6"/>
  <c r="I12" i="6"/>
  <c r="H13" i="6"/>
  <c r="I13" i="6"/>
  <c r="I14" i="6"/>
  <c r="H14" i="6"/>
  <c r="L35" i="1"/>
  <c r="K22" i="1"/>
  <c r="J22" i="1"/>
  <c r="I22" i="1"/>
  <c r="L14" i="6"/>
  <c r="L44" i="6"/>
  <c r="L42" i="6"/>
  <c r="L40" i="6"/>
  <c r="L39" i="6"/>
  <c r="L38" i="6"/>
  <c r="L34" i="6"/>
  <c r="L33" i="6"/>
  <c r="L32" i="6"/>
  <c r="L31" i="6"/>
  <c r="L28" i="6"/>
  <c r="L27" i="6"/>
  <c r="L26" i="6"/>
  <c r="L19" i="6"/>
  <c r="D10" i="6"/>
  <c r="H26" i="1"/>
  <c r="J17" i="1" l="1"/>
  <c r="I17" i="1"/>
  <c r="I25" i="1"/>
  <c r="J25" i="1"/>
  <c r="G28" i="6"/>
  <c r="K14" i="6"/>
  <c r="K27" i="6" s="1"/>
  <c r="J14" i="6"/>
  <c r="J24" i="6" s="1"/>
  <c r="I23" i="6"/>
  <c r="H23" i="6"/>
  <c r="L13" i="6"/>
  <c r="K13" i="6"/>
  <c r="J13" i="6"/>
  <c r="L12" i="6"/>
  <c r="K12" i="6"/>
  <c r="J12" i="6"/>
  <c r="D9" i="6"/>
  <c r="D7" i="6"/>
  <c r="D6" i="6"/>
  <c r="G44" i="6"/>
  <c r="G34" i="6"/>
  <c r="G33" i="6"/>
  <c r="G32" i="6"/>
  <c r="G31" i="6"/>
  <c r="G18" i="6"/>
  <c r="G17" i="6"/>
  <c r="J35" i="1"/>
  <c r="K35" i="1"/>
  <c r="I35" i="1"/>
  <c r="K26" i="6" l="1"/>
  <c r="J27" i="6"/>
  <c r="J22" i="6"/>
  <c r="J23" i="6"/>
  <c r="J25" i="6"/>
  <c r="J26" i="6"/>
  <c r="J33" i="6"/>
  <c r="K34" i="6"/>
  <c r="K24" i="6"/>
  <c r="I24" i="6"/>
  <c r="K33" i="6"/>
  <c r="K22" i="6"/>
  <c r="K23" i="6"/>
  <c r="H24" i="6"/>
  <c r="K25" i="6"/>
  <c r="H34" i="6"/>
  <c r="I34" i="6"/>
  <c r="I17" i="6"/>
  <c r="H17" i="6"/>
  <c r="J34" i="6"/>
  <c r="J17" i="6"/>
  <c r="I27" i="6"/>
  <c r="I22" i="6"/>
  <c r="I26" i="6"/>
  <c r="I44" i="6"/>
  <c r="I33" i="6"/>
  <c r="I25" i="6"/>
  <c r="H33" i="6"/>
  <c r="H27" i="6"/>
  <c r="H26" i="6"/>
  <c r="H25" i="6"/>
  <c r="H22" i="6"/>
  <c r="J44" i="6"/>
  <c r="K44" i="6" s="1"/>
  <c r="H44" i="6"/>
  <c r="H32" i="6"/>
  <c r="I32" i="6"/>
  <c r="J32" i="6"/>
  <c r="G35" i="6"/>
  <c r="K32" i="6"/>
  <c r="J31" i="6"/>
  <c r="H31" i="6"/>
  <c r="K31" i="6"/>
  <c r="I31" i="6"/>
  <c r="K18" i="6"/>
  <c r="H18" i="6"/>
  <c r="I18" i="6"/>
  <c r="J18" i="6"/>
  <c r="G19" i="6"/>
  <c r="K17" i="6"/>
  <c r="H19" i="1"/>
  <c r="A27" i="2"/>
  <c r="B27" i="2" s="1"/>
  <c r="C28" i="2"/>
  <c r="C29" i="2" s="1"/>
  <c r="J28" i="6" l="1"/>
  <c r="K28" i="6"/>
  <c r="K35" i="6"/>
  <c r="J19" i="6"/>
  <c r="I19" i="6"/>
  <c r="H35" i="6"/>
  <c r="H28" i="6"/>
  <c r="I28" i="6"/>
  <c r="H19" i="6"/>
  <c r="J35" i="6"/>
  <c r="I35" i="6"/>
  <c r="K19" i="6"/>
  <c r="B36" i="2"/>
  <c r="I24" i="1" l="1"/>
  <c r="B34" i="2" l="1"/>
  <c r="B39" i="2" l="1"/>
  <c r="B38" i="2"/>
  <c r="B37" i="2"/>
  <c r="B40" i="2" l="1"/>
  <c r="B35" i="2" s="1"/>
  <c r="H30" i="1" s="1"/>
  <c r="I23" i="1"/>
  <c r="I18" i="1"/>
  <c r="G39" i="6" l="1"/>
  <c r="I26" i="1"/>
  <c r="K24" i="1"/>
  <c r="I19" i="1"/>
  <c r="L24" i="1"/>
  <c r="K18" i="1"/>
  <c r="K23" i="1"/>
  <c r="K17" i="1"/>
  <c r="K25" i="1"/>
  <c r="J39" i="6" l="1"/>
  <c r="K39" i="6"/>
  <c r="I39" i="6"/>
  <c r="H39" i="6"/>
  <c r="K26" i="1"/>
  <c r="K19" i="1"/>
  <c r="L22" i="1"/>
  <c r="L25" i="1"/>
  <c r="L18" i="1"/>
  <c r="L17" i="1"/>
  <c r="L23" i="1"/>
  <c r="L26" i="1" l="1"/>
  <c r="L19" i="1"/>
  <c r="J23" i="1" l="1"/>
  <c r="J18" i="1"/>
  <c r="J24" i="1"/>
  <c r="J26" i="1" l="1"/>
  <c r="J19" i="1"/>
  <c r="I30" i="1"/>
  <c r="K30" i="1" l="1"/>
  <c r="J30" i="1"/>
  <c r="L30" i="1"/>
  <c r="B44" i="2" l="1"/>
  <c r="H29" i="1"/>
  <c r="H33" i="1" l="1"/>
  <c r="I29" i="1"/>
  <c r="L29" i="1"/>
  <c r="J29" i="1"/>
  <c r="G38" i="6"/>
  <c r="H31" i="1"/>
  <c r="K29" i="1"/>
  <c r="L33" i="1" l="1"/>
  <c r="L31" i="1"/>
  <c r="H38" i="6"/>
  <c r="K38" i="6"/>
  <c r="I38" i="6"/>
  <c r="G40" i="6"/>
  <c r="G42" i="6"/>
  <c r="J38" i="6"/>
  <c r="J31" i="1"/>
  <c r="J33" i="1"/>
  <c r="I31" i="1"/>
  <c r="I33" i="1"/>
  <c r="K31" i="1"/>
  <c r="K33" i="1"/>
  <c r="J40" i="6" l="1"/>
  <c r="J42" i="6"/>
  <c r="H40" i="6"/>
  <c r="H42" i="6"/>
  <c r="I40" i="6"/>
  <c r="I42" i="6"/>
  <c r="K42" i="6"/>
  <c r="K40" i="6"/>
</calcChain>
</file>

<file path=xl/sharedStrings.xml><?xml version="1.0" encoding="utf-8"?>
<sst xmlns="http://schemas.openxmlformats.org/spreadsheetml/2006/main" count="513" uniqueCount="415">
  <si>
    <t>Effective Date :</t>
  </si>
  <si>
    <t>Last Name:</t>
  </si>
  <si>
    <t>First Name:</t>
  </si>
  <si>
    <t>Pastor's Conference Relationship:</t>
  </si>
  <si>
    <t>Please select a Conference Relationship from drop down list</t>
  </si>
  <si>
    <t>Pastor's Total Appointment Status:</t>
  </si>
  <si>
    <t>Please select Pastor's Appointment Status from drop down list</t>
  </si>
  <si>
    <t>Pastor's Housing:</t>
  </si>
  <si>
    <t>Please Select Housing from drop down list</t>
  </si>
  <si>
    <t>#1</t>
  </si>
  <si>
    <t>#2</t>
  </si>
  <si>
    <t>#3</t>
  </si>
  <si>
    <t>#4</t>
  </si>
  <si>
    <t>Church Name</t>
  </si>
  <si>
    <t>Church Number</t>
  </si>
  <si>
    <r>
      <rPr>
        <b/>
        <sz val="12"/>
        <color theme="1"/>
        <rFont val="Calibri"/>
        <family val="2"/>
        <scheme val="minor"/>
      </rPr>
      <t>1.  Cash Compensation</t>
    </r>
    <r>
      <rPr>
        <sz val="12"/>
        <color theme="1"/>
        <rFont val="Calibri"/>
        <family val="2"/>
        <scheme val="minor"/>
      </rPr>
      <t xml:space="preserve"> (Annual)</t>
    </r>
  </si>
  <si>
    <r>
      <rPr>
        <b/>
        <sz val="12"/>
        <color theme="1"/>
        <rFont val="Calibri"/>
        <family val="2"/>
        <scheme val="minor"/>
      </rPr>
      <t>2.  Housing Compensation/Allowance</t>
    </r>
    <r>
      <rPr>
        <sz val="12"/>
        <color theme="1"/>
        <rFont val="Calibri"/>
        <family val="2"/>
        <scheme val="minor"/>
      </rPr>
      <t xml:space="preserve"> </t>
    </r>
  </si>
  <si>
    <t>Total Compensation</t>
  </si>
  <si>
    <r>
      <rPr>
        <b/>
        <sz val="12"/>
        <color theme="1"/>
        <rFont val="Calibri"/>
        <family val="2"/>
        <scheme val="minor"/>
      </rPr>
      <t>3.  Travel Expenses</t>
    </r>
    <r>
      <rPr>
        <sz val="12"/>
        <color theme="1"/>
        <rFont val="Calibri"/>
        <family val="2"/>
        <scheme val="minor"/>
      </rPr>
      <t xml:space="preserve"> (reimbursed at IRS rate)</t>
    </r>
  </si>
  <si>
    <t>4.  Continuing Education</t>
  </si>
  <si>
    <t>Total Compensation Package for Pastor</t>
  </si>
  <si>
    <t>**MAY NOT BE MORE THAN CASH COMPENSATION!</t>
  </si>
  <si>
    <t>Conference Relationship</t>
  </si>
  <si>
    <t>Appointment Status</t>
  </si>
  <si>
    <t>Elder</t>
  </si>
  <si>
    <t>Full time</t>
  </si>
  <si>
    <t>Elder of Other UM conference</t>
  </si>
  <si>
    <t>3/4 time</t>
  </si>
  <si>
    <t>Provisional Elder</t>
  </si>
  <si>
    <t>1/2 time</t>
  </si>
  <si>
    <t>Provisional Member of Other UM conference</t>
  </si>
  <si>
    <t>1/4 time</t>
  </si>
  <si>
    <t>Deacon</t>
  </si>
  <si>
    <t>Provisional Deacon</t>
  </si>
  <si>
    <t>Associate Member</t>
  </si>
  <si>
    <t>Housing Status</t>
  </si>
  <si>
    <t>Licensed Local Pastor</t>
  </si>
  <si>
    <t>Retired Elder</t>
  </si>
  <si>
    <t>Pastor lives in a parsonage or other housing provided by a church</t>
  </si>
  <si>
    <t>Retired Deacon</t>
  </si>
  <si>
    <t>Pastor lives in own housing</t>
  </si>
  <si>
    <t>Retired Associate Member</t>
  </si>
  <si>
    <t>Parsonage Waived, Pastor chooses to live in own housing, Not eligible for housing compensation</t>
  </si>
  <si>
    <t>Retired Licensed Local Pastor</t>
  </si>
  <si>
    <t>Other Denomination (ODM)</t>
  </si>
  <si>
    <t>ODM in Other Denomination Pension Plan</t>
  </si>
  <si>
    <t>Pastor's Pension Plan</t>
  </si>
  <si>
    <t>Certified Lay Minister</t>
  </si>
  <si>
    <t>Supervised Certified Lay Servant</t>
  </si>
  <si>
    <t>Supplied/Hired/Assigned</t>
  </si>
  <si>
    <t>Retired Other Denomination</t>
  </si>
  <si>
    <t>Hired Pulpit Supply</t>
  </si>
  <si>
    <t>Eligible for Insurance</t>
  </si>
  <si>
    <t>Eligible for Pension</t>
  </si>
  <si>
    <t>1/2 time or 1/4 time</t>
  </si>
  <si>
    <t>Equitable Compensation</t>
  </si>
  <si>
    <t>Pension Formulas</t>
  </si>
  <si>
    <t>Please select</t>
  </si>
  <si>
    <t xml:space="preserve">Total Compensation </t>
  </si>
  <si>
    <t>Yes</t>
  </si>
  <si>
    <t>Pension Amount</t>
  </si>
  <si>
    <t>No</t>
  </si>
  <si>
    <t>FE, FD, AM, OE, ODM</t>
  </si>
  <si>
    <t>PE, PD, PL</t>
  </si>
  <si>
    <t>Health Insurance for 2026</t>
  </si>
  <si>
    <t>Flat Rate</t>
  </si>
  <si>
    <t>CPP</t>
  </si>
  <si>
    <t>Pay-Dependent</t>
  </si>
  <si>
    <t>Match 4%</t>
  </si>
  <si>
    <t>6.  Other Reimbursed Expenses</t>
  </si>
  <si>
    <t>Pension Eligible</t>
  </si>
  <si>
    <t>Charge(s):</t>
  </si>
  <si>
    <t>2026 Clergy Compensation Form - Church Conference</t>
  </si>
  <si>
    <t>Accountable Reimbursement Plan</t>
  </si>
  <si>
    <t>Charge</t>
  </si>
  <si>
    <t>Total</t>
  </si>
  <si>
    <t>Percentage of Compensation</t>
  </si>
  <si>
    <r>
      <rPr>
        <b/>
        <sz val="12"/>
        <color theme="1"/>
        <rFont val="Calibri"/>
        <family val="2"/>
        <scheme val="minor"/>
      </rPr>
      <t xml:space="preserve">8. HealthFlex Direct Bill </t>
    </r>
    <r>
      <rPr>
        <sz val="12"/>
        <color theme="1"/>
        <rFont val="Calibri"/>
        <family val="2"/>
        <scheme val="minor"/>
      </rPr>
      <t>(church's appointment fee for Health Insurance)</t>
    </r>
  </si>
  <si>
    <t xml:space="preserve">Aberdeen Faith </t>
  </si>
  <si>
    <t xml:space="preserve">Edgemont </t>
  </si>
  <si>
    <t xml:space="preserve">Aberdeen North Highland </t>
  </si>
  <si>
    <t xml:space="preserve">Elkton </t>
  </si>
  <si>
    <t>Alexandria</t>
  </si>
  <si>
    <t xml:space="preserve">Ellendale </t>
  </si>
  <si>
    <t>Alpena</t>
  </si>
  <si>
    <t xml:space="preserve">Enderlin </t>
  </si>
  <si>
    <t xml:space="preserve">Arthur </t>
  </si>
  <si>
    <t xml:space="preserve">Esmond </t>
  </si>
  <si>
    <t xml:space="preserve">Aurora Impact </t>
  </si>
  <si>
    <t>Ethan</t>
  </si>
  <si>
    <t>Bath</t>
  </si>
  <si>
    <t>Fairmount</t>
  </si>
  <si>
    <t xml:space="preserve">Ben Clare </t>
  </si>
  <si>
    <t xml:space="preserve">Faith </t>
  </si>
  <si>
    <t xml:space="preserve">Beresford Zion </t>
  </si>
  <si>
    <t xml:space="preserve">Fargo Faith </t>
  </si>
  <si>
    <t xml:space="preserve">Bismarck Calvary </t>
  </si>
  <si>
    <t xml:space="preserve">Fargo First </t>
  </si>
  <si>
    <t xml:space="preserve">Bismarck Legacy </t>
  </si>
  <si>
    <t>Faulkton</t>
  </si>
  <si>
    <t xml:space="preserve">Bismarck McCabe </t>
  </si>
  <si>
    <t xml:space="preserve">Flandreau </t>
  </si>
  <si>
    <t xml:space="preserve">Blunt </t>
  </si>
  <si>
    <t>Frankfort</t>
  </si>
  <si>
    <t>Bottineau United</t>
  </si>
  <si>
    <t>Frederick</t>
  </si>
  <si>
    <t>Bowbells</t>
  </si>
  <si>
    <t xml:space="preserve">Gayville/Volin </t>
  </si>
  <si>
    <t>Brandon Celebration</t>
  </si>
  <si>
    <t xml:space="preserve">Gettysburg </t>
  </si>
  <si>
    <t>Breckenridge</t>
  </si>
  <si>
    <t>Goodrich</t>
  </si>
  <si>
    <t>Britton</t>
  </si>
  <si>
    <t>Grafton Federated</t>
  </si>
  <si>
    <t xml:space="preserve">Broadland </t>
  </si>
  <si>
    <t xml:space="preserve">Grand Forks Zion </t>
  </si>
  <si>
    <t xml:space="preserve">Brookings First </t>
  </si>
  <si>
    <t>Gregory</t>
  </si>
  <si>
    <t>Burke</t>
  </si>
  <si>
    <t xml:space="preserve">Groton </t>
  </si>
  <si>
    <t>Camp Crook</t>
  </si>
  <si>
    <t xml:space="preserve">Hamilton </t>
  </si>
  <si>
    <t>Cando</t>
  </si>
  <si>
    <t xml:space="preserve">Harrisburg </t>
  </si>
  <si>
    <t>Canistota</t>
  </si>
  <si>
    <t xml:space="preserve">Harrold </t>
  </si>
  <si>
    <t xml:space="preserve">Canton </t>
  </si>
  <si>
    <t xml:space="preserve">Hartford </t>
  </si>
  <si>
    <t>Carpenter</t>
  </si>
  <si>
    <t xml:space="preserve">Henry </t>
  </si>
  <si>
    <t>Carrington Federated</t>
  </si>
  <si>
    <t xml:space="preserve">Herrick </t>
  </si>
  <si>
    <t xml:space="preserve">Casselton </t>
  </si>
  <si>
    <t xml:space="preserve">Hettinger </t>
  </si>
  <si>
    <t xml:space="preserve">Center </t>
  </si>
  <si>
    <t xml:space="preserve">Highmore </t>
  </si>
  <si>
    <t xml:space="preserve">Chaseley </t>
  </si>
  <si>
    <t xml:space="preserve">Hillsboro </t>
  </si>
  <si>
    <t xml:space="preserve">Chester </t>
  </si>
  <si>
    <t xml:space="preserve">Holmes </t>
  </si>
  <si>
    <t>Clark</t>
  </si>
  <si>
    <t>Hot Springs Federated</t>
  </si>
  <si>
    <t xml:space="preserve">Cleveland </t>
  </si>
  <si>
    <t xml:space="preserve">Howard Beach </t>
  </si>
  <si>
    <t>Colome</t>
  </si>
  <si>
    <t xml:space="preserve">Humboldt </t>
  </si>
  <si>
    <t xml:space="preserve">Colton </t>
  </si>
  <si>
    <t>Hurley</t>
  </si>
  <si>
    <t>Conde</t>
  </si>
  <si>
    <t xml:space="preserve">Huron Riverview </t>
  </si>
  <si>
    <t xml:space="preserve">Crystal </t>
  </si>
  <si>
    <t xml:space="preserve">Irene </t>
  </si>
  <si>
    <t xml:space="preserve">De Smet </t>
  </si>
  <si>
    <t xml:space="preserve">Iroquois </t>
  </si>
  <si>
    <t xml:space="preserve">Dell Rapids </t>
  </si>
  <si>
    <t xml:space="preserve">Jamestown First </t>
  </si>
  <si>
    <t>Des Lacs</t>
  </si>
  <si>
    <t>Jamestown St Paul's</t>
  </si>
  <si>
    <t xml:space="preserve">Devils Lake </t>
  </si>
  <si>
    <t xml:space="preserve">Jud </t>
  </si>
  <si>
    <t xml:space="preserve">Dickinson </t>
  </si>
  <si>
    <t>Kenmare ReNew</t>
  </si>
  <si>
    <t xml:space="preserve">Drake </t>
  </si>
  <si>
    <t xml:space="preserve">Kensal </t>
  </si>
  <si>
    <t>Draper</t>
  </si>
  <si>
    <t>Lake Preston</t>
  </si>
  <si>
    <t xml:space="preserve">Drayton </t>
  </si>
  <si>
    <t xml:space="preserve">Langdon </t>
  </si>
  <si>
    <t xml:space="preserve">Edgeley Wesley </t>
  </si>
  <si>
    <t xml:space="preserve">Lansford </t>
  </si>
  <si>
    <t xml:space="preserve">Larimore </t>
  </si>
  <si>
    <t xml:space="preserve">Steele </t>
  </si>
  <si>
    <t xml:space="preserve">Lead Trinity </t>
  </si>
  <si>
    <t xml:space="preserve">Sterling SD </t>
  </si>
  <si>
    <t xml:space="preserve">Leola </t>
  </si>
  <si>
    <t xml:space="preserve">Sterling </t>
  </si>
  <si>
    <t>Linton</t>
  </si>
  <si>
    <t xml:space="preserve">Sturgis </t>
  </si>
  <si>
    <t>Lisbon</t>
  </si>
  <si>
    <t xml:space="preserve">Timber Lake </t>
  </si>
  <si>
    <t>Madison</t>
  </si>
  <si>
    <t>Tyndall</t>
  </si>
  <si>
    <t xml:space="preserve">Mandan </t>
  </si>
  <si>
    <t>Garretson</t>
  </si>
  <si>
    <t>Martin</t>
  </si>
  <si>
    <t xml:space="preserve">Valley City Epworth </t>
  </si>
  <si>
    <t xml:space="preserve">Miller </t>
  </si>
  <si>
    <t xml:space="preserve">Velva </t>
  </si>
  <si>
    <t>Milnor</t>
  </si>
  <si>
    <t xml:space="preserve">Vermillion First </t>
  </si>
  <si>
    <t xml:space="preserve">Minot Faith </t>
  </si>
  <si>
    <t xml:space="preserve">Virgil </t>
  </si>
  <si>
    <t xml:space="preserve">Minot Vincent </t>
  </si>
  <si>
    <t xml:space="preserve">Wagner </t>
  </si>
  <si>
    <t>Mission</t>
  </si>
  <si>
    <t xml:space="preserve">Wahpeton Evergreen </t>
  </si>
  <si>
    <t xml:space="preserve">Mitchell Downtown First </t>
  </si>
  <si>
    <t xml:space="preserve">Wakonda </t>
  </si>
  <si>
    <t xml:space="preserve">Mitchell Fusion </t>
  </si>
  <si>
    <t xml:space="preserve">Wall </t>
  </si>
  <si>
    <t xml:space="preserve">Montrose </t>
  </si>
  <si>
    <t xml:space="preserve">Washburn </t>
  </si>
  <si>
    <t xml:space="preserve">Murdo </t>
  </si>
  <si>
    <t>Wasta</t>
  </si>
  <si>
    <t xml:space="preserve">North Sioux City ARK </t>
  </si>
  <si>
    <t xml:space="preserve">Watertown First </t>
  </si>
  <si>
    <t xml:space="preserve">Onida </t>
  </si>
  <si>
    <t xml:space="preserve">West Fargo Flame of Faith </t>
  </si>
  <si>
    <t>Park River Federated</t>
  </si>
  <si>
    <t>White Lake</t>
  </si>
  <si>
    <t xml:space="preserve">Parker </t>
  </si>
  <si>
    <t xml:space="preserve">White River </t>
  </si>
  <si>
    <t xml:space="preserve">Pembina </t>
  </si>
  <si>
    <t>White</t>
  </si>
  <si>
    <t>Philip Parish</t>
  </si>
  <si>
    <t xml:space="preserve">Wimbledon St John's </t>
  </si>
  <si>
    <t xml:space="preserve">Piedmont Grace </t>
  </si>
  <si>
    <t xml:space="preserve">Woonsocket </t>
  </si>
  <si>
    <t>Pierre First</t>
  </si>
  <si>
    <t xml:space="preserve">Yankton First </t>
  </si>
  <si>
    <t xml:space="preserve">Plankinton </t>
  </si>
  <si>
    <t xml:space="preserve">Prairie View </t>
  </si>
  <si>
    <t xml:space="preserve">Pringle </t>
  </si>
  <si>
    <t xml:space="preserve">Rapid City Canyon Lake </t>
  </si>
  <si>
    <t xml:space="preserve">Rapid City First </t>
  </si>
  <si>
    <t xml:space="preserve">Rapid City Knollwood Heights </t>
  </si>
  <si>
    <t xml:space="preserve">Rapid City Open Heart </t>
  </si>
  <si>
    <t xml:space="preserve">Rapid Valley </t>
  </si>
  <si>
    <t xml:space="preserve">Rock Lake </t>
  </si>
  <si>
    <t xml:space="preserve">Rolla </t>
  </si>
  <si>
    <t>Rugby Emmanuel</t>
  </si>
  <si>
    <t xml:space="preserve">Salem Unite </t>
  </si>
  <si>
    <t xml:space="preserve">Sherwood </t>
  </si>
  <si>
    <t>Sioux Falls Asbury</t>
  </si>
  <si>
    <t xml:space="preserve">Sioux Falls First </t>
  </si>
  <si>
    <t>Sioux Falls Hilltop</t>
  </si>
  <si>
    <t>Sioux Falls Southern Hills</t>
  </si>
  <si>
    <t xml:space="preserve">Sioux Falls Sunnycrest </t>
  </si>
  <si>
    <t>Sioux Falls Wesley</t>
  </si>
  <si>
    <t xml:space="preserve">Spearfish </t>
  </si>
  <si>
    <t xml:space="preserve">St Thomas </t>
  </si>
  <si>
    <t>See Church Number Tab</t>
  </si>
  <si>
    <t>See Equitable Compensation Tab</t>
  </si>
  <si>
    <t>Total Accountable Reimbursement Expense Plan (line3-6)</t>
  </si>
  <si>
    <t>Salary and Housing</t>
  </si>
  <si>
    <t>HealthFlex and Pension Direct Bill</t>
  </si>
  <si>
    <t>FE</t>
  </si>
  <si>
    <t>OE</t>
  </si>
  <si>
    <t>OR</t>
  </si>
  <si>
    <t>PE</t>
  </si>
  <si>
    <t>PD</t>
  </si>
  <si>
    <t>OP</t>
  </si>
  <si>
    <t>FD</t>
  </si>
  <si>
    <t>AM</t>
  </si>
  <si>
    <t>RE</t>
  </si>
  <si>
    <t>RD</t>
  </si>
  <si>
    <t>FL</t>
  </si>
  <si>
    <t>RA</t>
  </si>
  <si>
    <t>RL</t>
  </si>
  <si>
    <t>SY</t>
  </si>
  <si>
    <t>CLM</t>
  </si>
  <si>
    <t>Total Direct Bill</t>
  </si>
  <si>
    <t>* sourced from the 2025 Journal</t>
  </si>
  <si>
    <t>2026 Clergy Compensation Form Completed</t>
  </si>
  <si>
    <r>
      <rPr>
        <b/>
        <sz val="12"/>
        <color theme="1"/>
        <rFont val="Calibri"/>
        <family val="2"/>
        <scheme val="minor"/>
      </rPr>
      <t>10.  Housing Exclusion</t>
    </r>
    <r>
      <rPr>
        <sz val="12"/>
        <color theme="1"/>
        <rFont val="Calibri"/>
        <family val="2"/>
        <scheme val="minor"/>
      </rPr>
      <t xml:space="preserve"> (For tax purposes only)**</t>
    </r>
  </si>
  <si>
    <t>Number</t>
  </si>
  <si>
    <t>2a. HeatlhFlex Pastor's Share</t>
  </si>
  <si>
    <t xml:space="preserve">2b. HSA Contribution Pastor </t>
  </si>
  <si>
    <t xml:space="preserve">2d. DCA Pastor's Share </t>
  </si>
  <si>
    <t>Pastor's Payroll Deductions</t>
  </si>
  <si>
    <t>Total Payroll Deductions from Pastor's Total Compensation</t>
  </si>
  <si>
    <t>Payroll</t>
  </si>
  <si>
    <r>
      <t xml:space="preserve">2b. HSA Employer Contribution </t>
    </r>
    <r>
      <rPr>
        <sz val="11"/>
        <color theme="1"/>
        <rFont val="Calibri"/>
        <family val="2"/>
        <scheme val="minor"/>
      </rPr>
      <t>(do not withhold, for W-2 only)</t>
    </r>
  </si>
  <si>
    <r>
      <t>5.  Vocational Formation</t>
    </r>
    <r>
      <rPr>
        <b/>
        <sz val="9"/>
        <color theme="1"/>
        <rFont val="Calibri"/>
        <family val="2"/>
        <scheme val="minor"/>
      </rPr>
      <t xml:space="preserve"> </t>
    </r>
    <r>
      <rPr>
        <sz val="10"/>
        <color theme="1"/>
        <rFont val="Calibri"/>
        <family val="2"/>
        <scheme val="minor"/>
      </rPr>
      <t>(ministry coaching/spiritual direction/reflective supervision)</t>
    </r>
  </si>
  <si>
    <t>** The church number is associated with Finance billing not GCFA</t>
  </si>
  <si>
    <t>Pastor's HealthFlex:</t>
  </si>
  <si>
    <t>Pastor's HealthFlex Plan</t>
  </si>
  <si>
    <t>Clergy &amp; Charge Information - Green Cells</t>
  </si>
  <si>
    <t>Click the drop-down menus and select the correct option.</t>
  </si>
  <si>
    <t>Benefit Program Selection - Yellow Cells</t>
  </si>
  <si>
    <t>Charge Information - Pink, Red, Yellow, Green and Aqua Cells</t>
  </si>
  <si>
    <t>Accountable Reimbursement Plan (ARP).</t>
  </si>
  <si>
    <t>Direct Billing</t>
  </si>
  <si>
    <t>Saving and Printing</t>
  </si>
  <si>
    <t>Housing Exclusion - Purple Cell</t>
  </si>
  <si>
    <r>
      <t>Witnesses -</t>
    </r>
    <r>
      <rPr>
        <b/>
        <sz val="12"/>
        <color theme="1"/>
        <rFont val="Calibri"/>
        <family val="2"/>
        <scheme val="minor"/>
      </rPr>
      <t xml:space="preserve"> </t>
    </r>
    <r>
      <rPr>
        <i/>
        <sz val="12"/>
        <color theme="1"/>
        <rFont val="Calibri"/>
        <family val="2"/>
        <scheme val="minor"/>
      </rPr>
      <t>confirms that everyone is aware of the costs.</t>
    </r>
  </si>
  <si>
    <r>
      <t>Payroll &amp; Direct Billing -</t>
    </r>
    <r>
      <rPr>
        <b/>
        <i/>
        <sz val="12"/>
        <color theme="1"/>
        <rFont val="Calibri"/>
        <family val="2"/>
        <scheme val="minor"/>
      </rPr>
      <t xml:space="preserve"> </t>
    </r>
    <r>
      <rPr>
        <i/>
        <sz val="12"/>
        <color theme="1"/>
        <rFont val="Calibri"/>
        <family val="2"/>
        <scheme val="minor"/>
      </rPr>
      <t>helps to ensure that churches are billed correctly</t>
    </r>
  </si>
  <si>
    <r>
      <t xml:space="preserve">Pastor's </t>
    </r>
    <r>
      <rPr>
        <b/>
        <sz val="14"/>
        <color theme="1"/>
        <rFont val="Calibri"/>
        <family val="2"/>
        <scheme val="minor"/>
      </rPr>
      <t>conference relationship</t>
    </r>
  </si>
  <si>
    <r>
      <t>Pastor's</t>
    </r>
    <r>
      <rPr>
        <b/>
        <sz val="14"/>
        <color theme="1"/>
        <rFont val="Calibri"/>
        <family val="2"/>
        <scheme val="minor"/>
      </rPr>
      <t xml:space="preserve"> total appointment status</t>
    </r>
  </si>
  <si>
    <r>
      <t>Pastor's</t>
    </r>
    <r>
      <rPr>
        <b/>
        <sz val="14"/>
        <color theme="1"/>
        <rFont val="Calibri"/>
        <family val="2"/>
        <scheme val="minor"/>
      </rPr>
      <t xml:space="preserve"> housing</t>
    </r>
  </si>
  <si>
    <r>
      <t xml:space="preserve">Pastor's </t>
    </r>
    <r>
      <rPr>
        <b/>
        <sz val="14"/>
        <color theme="1"/>
        <rFont val="Calibri"/>
        <family val="2"/>
        <scheme val="minor"/>
      </rPr>
      <t>pension</t>
    </r>
  </si>
  <si>
    <r>
      <t xml:space="preserve">Pastor's </t>
    </r>
    <r>
      <rPr>
        <b/>
        <sz val="14"/>
        <color theme="1"/>
        <rFont val="Calibri"/>
        <family val="2"/>
        <scheme val="minor"/>
      </rPr>
      <t>healthflex</t>
    </r>
  </si>
  <si>
    <r>
      <t xml:space="preserve">Enter each </t>
    </r>
    <r>
      <rPr>
        <b/>
        <sz val="14"/>
        <color theme="1"/>
        <rFont val="Calibri"/>
        <family val="2"/>
        <scheme val="minor"/>
      </rPr>
      <t>charge/church name</t>
    </r>
  </si>
  <si>
    <r>
      <rPr>
        <b/>
        <sz val="14"/>
        <color theme="1"/>
        <rFont val="Calibri"/>
        <family val="2"/>
        <scheme val="minor"/>
      </rPr>
      <t xml:space="preserve">3. </t>
    </r>
    <r>
      <rPr>
        <sz val="14"/>
        <color theme="1"/>
        <rFont val="Calibri"/>
        <family val="2"/>
        <scheme val="minor"/>
      </rPr>
      <t xml:space="preserve">Enter </t>
    </r>
    <r>
      <rPr>
        <b/>
        <sz val="14"/>
        <color theme="1"/>
        <rFont val="Calibri"/>
        <family val="2"/>
        <scheme val="minor"/>
      </rPr>
      <t>travel expenses</t>
    </r>
  </si>
  <si>
    <r>
      <rPr>
        <b/>
        <sz val="14"/>
        <color theme="1"/>
        <rFont val="Calibri"/>
        <family val="2"/>
        <scheme val="minor"/>
      </rPr>
      <t xml:space="preserve">4. </t>
    </r>
    <r>
      <rPr>
        <sz val="14"/>
        <color theme="1"/>
        <rFont val="Calibri"/>
        <family val="2"/>
        <scheme val="minor"/>
      </rPr>
      <t xml:space="preserve">Enter </t>
    </r>
    <r>
      <rPr>
        <b/>
        <sz val="14"/>
        <color theme="1"/>
        <rFont val="Calibri"/>
        <family val="2"/>
        <scheme val="minor"/>
      </rPr>
      <t>continuing education</t>
    </r>
  </si>
  <si>
    <r>
      <rPr>
        <b/>
        <sz val="14"/>
        <color theme="1"/>
        <rFont val="Calibri"/>
        <family val="2"/>
        <scheme val="minor"/>
      </rPr>
      <t xml:space="preserve">6. </t>
    </r>
    <r>
      <rPr>
        <sz val="14"/>
        <color theme="1"/>
        <rFont val="Calibri"/>
        <family val="2"/>
        <scheme val="minor"/>
      </rPr>
      <t xml:space="preserve">Enter </t>
    </r>
    <r>
      <rPr>
        <b/>
        <sz val="14"/>
        <color theme="1"/>
        <rFont val="Calibri"/>
        <family val="2"/>
        <scheme val="minor"/>
      </rPr>
      <t>other reimbursed expenses</t>
    </r>
  </si>
  <si>
    <r>
      <rPr>
        <i/>
        <sz val="14"/>
        <color theme="1"/>
        <rFont val="Calibri"/>
        <family val="2"/>
        <scheme val="minor"/>
      </rPr>
      <t>District Superintendent</t>
    </r>
    <r>
      <rPr>
        <sz val="14"/>
        <color theme="1"/>
        <rFont val="Calibri"/>
        <family val="2"/>
        <scheme val="minor"/>
      </rPr>
      <t xml:space="preserve"> may retain the </t>
    </r>
    <r>
      <rPr>
        <b/>
        <sz val="14"/>
        <color theme="1"/>
        <rFont val="Calibri"/>
        <family val="2"/>
        <scheme val="minor"/>
      </rPr>
      <t>original signed copy</t>
    </r>
    <r>
      <rPr>
        <sz val="14"/>
        <color theme="1"/>
        <rFont val="Calibri"/>
        <family val="2"/>
        <scheme val="minor"/>
      </rPr>
      <t>.</t>
    </r>
  </si>
  <si>
    <r>
      <t>Save each file as</t>
    </r>
    <r>
      <rPr>
        <b/>
        <sz val="14"/>
        <color theme="1"/>
        <rFont val="Calibri"/>
        <family val="2"/>
        <scheme val="minor"/>
      </rPr>
      <t xml:space="preserve"> last name, first name_2026 </t>
    </r>
  </si>
  <si>
    <t>Please Select HealthFlex Participation from drop down list</t>
  </si>
  <si>
    <t>Charge Number</t>
  </si>
  <si>
    <t>Dakotas Conference</t>
  </si>
  <si>
    <r>
      <t>Person submitting the document online should enter n</t>
    </r>
    <r>
      <rPr>
        <b/>
        <sz val="14"/>
        <color theme="1"/>
        <rFont val="Calibri"/>
        <family val="2"/>
        <scheme val="minor"/>
      </rPr>
      <t>ames and dates</t>
    </r>
  </si>
  <si>
    <t>Print active sheets - only</t>
  </si>
  <si>
    <t>Letter</t>
  </si>
  <si>
    <t>Fits all columns on one page</t>
  </si>
  <si>
    <t>Signature:</t>
  </si>
  <si>
    <t>Charge #1 Name:</t>
  </si>
  <si>
    <t>Pastor Name:</t>
  </si>
  <si>
    <t>Direct Bill</t>
  </si>
  <si>
    <t>Charge #2 Name:</t>
  </si>
  <si>
    <t>Charge #3 Name:</t>
  </si>
  <si>
    <t>Charge #4 Name:</t>
  </si>
  <si>
    <t>Date:</t>
  </si>
  <si>
    <t>Title/Role:</t>
  </si>
  <si>
    <t>Charge #1 responsible for:</t>
  </si>
  <si>
    <t>Charge #2 responsible for:</t>
  </si>
  <si>
    <t>Charge #3 responsible for:</t>
  </si>
  <si>
    <t>Charge #4 responsible for:</t>
  </si>
  <si>
    <t>Pastor name, signature, date</t>
  </si>
  <si>
    <t>SPRC/Admin Council/Council Chair name, title, signature, and date</t>
  </si>
  <si>
    <t>District Superintendent (DS) name, signature, and date</t>
  </si>
  <si>
    <t>Print on one side</t>
  </si>
  <si>
    <t>Portrait orientation</t>
  </si>
  <si>
    <t>Name &amp; email for person paying:</t>
  </si>
  <si>
    <r>
      <rPr>
        <b/>
        <sz val="14"/>
        <color theme="1"/>
        <rFont val="Calibri"/>
        <family val="2"/>
        <scheme val="minor"/>
      </rPr>
      <t>5.</t>
    </r>
    <r>
      <rPr>
        <sz val="14"/>
        <color theme="1"/>
        <rFont val="Calibri"/>
        <family val="2"/>
        <scheme val="minor"/>
      </rPr>
      <t xml:space="preserve"> </t>
    </r>
    <r>
      <rPr>
        <b/>
        <sz val="14"/>
        <color theme="1"/>
        <rFont val="Calibri"/>
        <family val="2"/>
        <scheme val="minor"/>
      </rPr>
      <t>Vocational formation</t>
    </r>
  </si>
  <si>
    <t>Participating</t>
  </si>
  <si>
    <t>Not Participating - must sign waiver</t>
  </si>
  <si>
    <t>Pastor's Retirement Plan:</t>
  </si>
  <si>
    <t>Examples of Proper Reimbursement Items</t>
  </si>
  <si>
    <t>Accountable Reimbursement Policies Q&amp;A</t>
  </si>
  <si>
    <t>Housing Allowance Q&amp;A</t>
  </si>
  <si>
    <t>Housing Allowance Estimate Worksheet</t>
  </si>
  <si>
    <t>Housing Exclusion Resolution - Parsonage</t>
  </si>
  <si>
    <t>Housing Exclusion/Allowance Resolution - No Parsonage</t>
  </si>
  <si>
    <t>*</t>
  </si>
  <si>
    <t>HealthFlex</t>
  </si>
  <si>
    <t>Salary Reduction Agreement - Premium</t>
  </si>
  <si>
    <t>Salary Reduction Agreement - MRA</t>
  </si>
  <si>
    <t>Salary Reduction Agreement - DCA</t>
  </si>
  <si>
    <t>Salary Reduction Agreement - HSA</t>
  </si>
  <si>
    <t xml:space="preserve">See Equitable Compensation </t>
  </si>
  <si>
    <t>See Charge Number</t>
  </si>
  <si>
    <t>See Resources</t>
  </si>
  <si>
    <t>Housing Allowance / Exclusion</t>
  </si>
  <si>
    <t xml:space="preserve">Clergy must sign a Housing Exclusion or Housing Exclusion/Allowance Resolution each year. </t>
  </si>
  <si>
    <t xml:space="preserve">Clergy must sign an Accountable Reimbursement Policy each year. </t>
  </si>
  <si>
    <t xml:space="preserve">This document is to be kept on file at the church. </t>
  </si>
  <si>
    <t>This document is to be kept on file at the church.</t>
  </si>
  <si>
    <t xml:space="preserve">Clergy participating in HealthFlex must sign a Salary Reduction Agreement  - Premium each year. </t>
  </si>
  <si>
    <t xml:space="preserve">If the clergy participates in an MRA/HSA/DCA they must sign the appropriate agreements each year. </t>
  </si>
  <si>
    <t>Parish</t>
  </si>
  <si>
    <t>Parish responsible for:</t>
  </si>
  <si>
    <t>Hi and welcome to the Resource Page of the Clergy Comp Form!</t>
  </si>
  <si>
    <t>Click here</t>
  </si>
  <si>
    <t>to get all the resources needed for your charge conference.</t>
  </si>
  <si>
    <t xml:space="preserve"> if you are looking for another form that is on our website.</t>
  </si>
  <si>
    <t xml:space="preserve">These are the forms that will help you fill out the clergy comp form and have documentation for payroll deductions. </t>
  </si>
  <si>
    <t>Retirement Plan</t>
  </si>
  <si>
    <t xml:space="preserve">These documents are to be kept on file at the church. </t>
  </si>
  <si>
    <t>Salary Reduction Agreement - Before Tax Compass</t>
  </si>
  <si>
    <t>Clergy participating in Compass as a Before-Tax contribution must sign a Salary Reduction Agreement</t>
  </si>
  <si>
    <t xml:space="preserve">Required items that need signatures and are to be kept on file at the church for the calendar year.  </t>
  </si>
  <si>
    <t>Signatures for Charges/Churches: SPRC Chair/Admin Council/Council Chairs - may be electronically signed and saved</t>
  </si>
  <si>
    <t>If you have more than one clergy at your charge then please use a new template for each clergy.</t>
  </si>
  <si>
    <r>
      <t xml:space="preserve">Enter each </t>
    </r>
    <r>
      <rPr>
        <b/>
        <sz val="14"/>
        <color theme="1"/>
        <rFont val="Calibri"/>
        <family val="2"/>
        <scheme val="minor"/>
      </rPr>
      <t>charge number</t>
    </r>
    <r>
      <rPr>
        <sz val="14"/>
        <color theme="1"/>
        <rFont val="Calibri"/>
        <family val="2"/>
        <scheme val="minor"/>
      </rPr>
      <t xml:space="preserve"> </t>
    </r>
  </si>
  <si>
    <r>
      <t xml:space="preserve">Enter the </t>
    </r>
    <r>
      <rPr>
        <b/>
        <sz val="14"/>
        <color theme="1"/>
        <rFont val="Calibri"/>
        <family val="2"/>
        <scheme val="minor"/>
      </rPr>
      <t>percentage of compensation</t>
    </r>
  </si>
  <si>
    <r>
      <rPr>
        <b/>
        <sz val="14"/>
        <color theme="1"/>
        <rFont val="Calibri"/>
        <family val="2"/>
        <scheme val="minor"/>
      </rPr>
      <t>7. HealthFlex Direct Bill</t>
    </r>
    <r>
      <rPr>
        <b/>
        <sz val="12"/>
        <color theme="1"/>
        <rFont val="Calibri"/>
        <family val="2"/>
        <scheme val="minor"/>
      </rPr>
      <t xml:space="preserve"> </t>
    </r>
    <r>
      <rPr>
        <sz val="12"/>
        <color theme="1"/>
        <rFont val="Calibri"/>
        <family val="2"/>
        <scheme val="minor"/>
      </rPr>
      <t>(church's appointment fee connectional health insurance)</t>
    </r>
  </si>
  <si>
    <r>
      <rPr>
        <b/>
        <sz val="14"/>
        <color theme="1"/>
        <rFont val="Calibri"/>
        <family val="2"/>
        <scheme val="minor"/>
      </rPr>
      <t>8. Pension Direct Bill</t>
    </r>
    <r>
      <rPr>
        <b/>
        <sz val="12"/>
        <color theme="1"/>
        <rFont val="Calibri"/>
        <family val="2"/>
        <scheme val="minor"/>
      </rPr>
      <t xml:space="preserve"> </t>
    </r>
    <r>
      <rPr>
        <sz val="12"/>
        <color theme="1"/>
        <rFont val="Calibri"/>
        <family val="2"/>
        <scheme val="minor"/>
      </rPr>
      <t>(church's share of pastor's pension)</t>
    </r>
  </si>
  <si>
    <r>
      <rPr>
        <b/>
        <sz val="14"/>
        <color theme="1"/>
        <rFont val="Calibri"/>
        <family val="2"/>
        <scheme val="minor"/>
      </rPr>
      <t xml:space="preserve">9. </t>
    </r>
    <r>
      <rPr>
        <sz val="14"/>
        <color theme="1"/>
        <rFont val="Calibri"/>
        <family val="2"/>
        <scheme val="minor"/>
      </rPr>
      <t xml:space="preserve">Amount of housing the clergy wants to designate for </t>
    </r>
    <r>
      <rPr>
        <b/>
        <sz val="14"/>
        <color theme="1"/>
        <rFont val="Calibri"/>
        <family val="2"/>
        <scheme val="minor"/>
      </rPr>
      <t>tax purposes</t>
    </r>
  </si>
  <si>
    <r>
      <rPr>
        <b/>
        <sz val="14"/>
        <color theme="1"/>
        <rFont val="Calibri"/>
        <family val="2"/>
        <scheme val="minor"/>
      </rPr>
      <t xml:space="preserve">10. </t>
    </r>
    <r>
      <rPr>
        <sz val="14"/>
        <color theme="1"/>
        <rFont val="Calibri"/>
        <family val="2"/>
        <scheme val="minor"/>
      </rPr>
      <t>Identify what each charge is responsible for paying to the conference office.</t>
    </r>
  </si>
  <si>
    <r>
      <rPr>
        <b/>
        <sz val="12"/>
        <color theme="1"/>
        <rFont val="Calibri"/>
        <family val="2"/>
        <scheme val="minor"/>
      </rPr>
      <t xml:space="preserve">7. HealthFlex Direct Bill </t>
    </r>
    <r>
      <rPr>
        <sz val="12"/>
        <color theme="1"/>
        <rFont val="Calibri"/>
        <family val="2"/>
        <scheme val="minor"/>
      </rPr>
      <t>(church's appointment fee for Health Insurance)</t>
    </r>
  </si>
  <si>
    <r>
      <rPr>
        <b/>
        <sz val="12"/>
        <color theme="1"/>
        <rFont val="Calibri"/>
        <family val="2"/>
        <scheme val="minor"/>
      </rPr>
      <t>9.  Housing Exclusion</t>
    </r>
    <r>
      <rPr>
        <sz val="12"/>
        <color theme="1"/>
        <rFont val="Calibri"/>
        <family val="2"/>
        <scheme val="minor"/>
      </rPr>
      <t xml:space="preserve"> (For tax purposes only)**</t>
    </r>
  </si>
  <si>
    <t>10. Payroll and Direct Billing</t>
  </si>
  <si>
    <r>
      <rPr>
        <b/>
        <sz val="14"/>
        <color theme="1"/>
        <rFont val="Calibri"/>
        <family val="2"/>
        <scheme val="minor"/>
      </rPr>
      <t xml:space="preserve">1. </t>
    </r>
    <r>
      <rPr>
        <sz val="14"/>
        <color theme="1"/>
        <rFont val="Calibri"/>
        <family val="2"/>
        <scheme val="minor"/>
      </rPr>
      <t xml:space="preserve">Enter </t>
    </r>
    <r>
      <rPr>
        <b/>
        <sz val="14"/>
        <color theme="1"/>
        <rFont val="Calibri"/>
        <family val="2"/>
        <scheme val="minor"/>
      </rPr>
      <t>compensation (salary)</t>
    </r>
    <r>
      <rPr>
        <sz val="14"/>
        <color theme="1"/>
        <rFont val="Calibri"/>
        <family val="2"/>
        <scheme val="minor"/>
      </rPr>
      <t xml:space="preserve"> </t>
    </r>
  </si>
  <si>
    <r>
      <rPr>
        <b/>
        <sz val="14"/>
        <color theme="1"/>
        <rFont val="Calibri"/>
        <family val="2"/>
        <scheme val="minor"/>
      </rPr>
      <t xml:space="preserve">2. </t>
    </r>
    <r>
      <rPr>
        <sz val="14"/>
        <color theme="1"/>
        <rFont val="Calibri"/>
        <family val="2"/>
        <scheme val="minor"/>
      </rPr>
      <t xml:space="preserve">Enter </t>
    </r>
    <r>
      <rPr>
        <b/>
        <sz val="14"/>
        <color theme="1"/>
        <rFont val="Calibri"/>
        <family val="2"/>
        <scheme val="minor"/>
      </rPr>
      <t>housing allowance</t>
    </r>
    <r>
      <rPr>
        <sz val="14"/>
        <color theme="1"/>
        <rFont val="Calibri"/>
        <family val="2"/>
        <scheme val="minor"/>
      </rPr>
      <t xml:space="preserve"> (if parsonage is not provided).</t>
    </r>
  </si>
  <si>
    <r>
      <rPr>
        <b/>
        <i/>
        <u/>
        <sz val="11"/>
        <rFont val="Calibri"/>
        <family val="2"/>
        <scheme val="minor"/>
      </rPr>
      <t>Grey Cell Instructions:</t>
    </r>
    <r>
      <rPr>
        <b/>
        <sz val="11"/>
        <rFont val="Calibri"/>
        <family val="2"/>
        <scheme val="minor"/>
      </rPr>
      <t xml:space="preserve"> In this section, the worksheet will automatically divide the compensation into each column based on the percentage of appointment.   If your clergy has multiple charges and the division is by $ amount (not percentage): You may type the correct $ amount directly into the grey cell. ⚠️ Note: This will remove the formula in that cell. If the percentage is correct and no changes are needed, do not type over the grey cells.</t>
    </r>
  </si>
  <si>
    <t>How to Print FORM I</t>
  </si>
  <si>
    <t>How to Print Instructions</t>
  </si>
  <si>
    <t>Parish:</t>
  </si>
  <si>
    <t>Superintendent:</t>
  </si>
  <si>
    <t>INSTRUCTION PAGE ONLY</t>
  </si>
  <si>
    <t>Landscape orientation</t>
  </si>
  <si>
    <t>Print on one side or both sides</t>
  </si>
  <si>
    <t>Fit Sheet on One Page</t>
  </si>
  <si>
    <t>Compensation &amp; Benefits - Purple Cells / Grey Cells</t>
  </si>
  <si>
    <t>Example:</t>
  </si>
  <si>
    <r>
      <rPr>
        <b/>
        <i/>
        <u/>
        <sz val="11"/>
        <rFont val="Calibri"/>
        <family val="2"/>
        <scheme val="minor"/>
      </rPr>
      <t>Housing Exclusion Instructions:</t>
    </r>
    <r>
      <rPr>
        <b/>
        <sz val="11"/>
        <rFont val="Calibri"/>
        <family val="2"/>
        <scheme val="minor"/>
      </rPr>
      <t xml:space="preserve"> According to Section 107 of the Internal Revenue Code, clergy may designate a portion of their salary for housing. This designation MUST be included in the official minutes of the Church or Charge Conference which approves the dollar amount. There is no extra cost to the charge for this designation as it is for tax purposes only. For Required Forms:  Click the “See Resources” link.</t>
    </r>
  </si>
  <si>
    <r>
      <rPr>
        <b/>
        <i/>
        <u/>
        <sz val="11"/>
        <rFont val="Calibri"/>
        <family val="2"/>
        <scheme val="minor"/>
      </rPr>
      <t>Name and Charge Instructions:</t>
    </r>
    <r>
      <rPr>
        <b/>
        <sz val="11"/>
        <rFont val="Calibri"/>
        <family val="2"/>
        <scheme val="minor"/>
      </rPr>
      <t xml:space="preserve"> Enter the clergy’s last name and first name. Enter the clergy’s appointment (charge or charges): If one charge → type the charge name. If multiple charges → type the names separated by a dash. Example: Denton-Delta-Duluth</t>
    </r>
  </si>
  <si>
    <r>
      <rPr>
        <b/>
        <i/>
        <u/>
        <sz val="11"/>
        <rFont val="Calibri"/>
        <family val="2"/>
        <scheme val="minor"/>
      </rPr>
      <t>Benefit Dropdown Instructions:</t>
    </r>
    <r>
      <rPr>
        <b/>
        <sz val="11"/>
        <rFont val="Calibri"/>
        <family val="2"/>
        <scheme val="minor"/>
      </rPr>
      <t xml:space="preserve"> This section records your clergy’s: Relationship, Appointment Status, Housing, Retirement Plan, and HealthFlex. Each item is a drop-down menu. Click the orange box. Then click the arrow on the right. Select the correct option for your clergy. Once selected, the worksheet will automatically calculate the Pension and HealthFlex Direct Bill.</t>
    </r>
  </si>
  <si>
    <r>
      <rPr>
        <b/>
        <i/>
        <u/>
        <sz val="11"/>
        <rFont val="Calibri"/>
        <family val="2"/>
        <scheme val="minor"/>
      </rPr>
      <t>Individual Charge Instructions:</t>
    </r>
    <r>
      <rPr>
        <b/>
        <sz val="11"/>
        <rFont val="Calibri"/>
        <family val="2"/>
        <scheme val="minor"/>
      </rPr>
      <t xml:space="preserve"> Enter the charge and charge number (find it using the “See Charge Number” link). Enter the percentage of clergy appointment for each charge. The worksheet will automatically calculate the cost per charge. If your clergy is part of a parish, enter the parish name in the Parish cell. You will use the Parish column again in the next two sections.</t>
    </r>
  </si>
  <si>
    <r>
      <rPr>
        <b/>
        <i/>
        <u/>
        <sz val="11"/>
        <rFont val="Calibri"/>
        <family val="2"/>
        <scheme val="minor"/>
      </rPr>
      <t>Direct Billing Instructions:</t>
    </r>
    <r>
      <rPr>
        <b/>
        <sz val="11"/>
        <rFont val="Calibri"/>
        <family val="2"/>
        <scheme val="minor"/>
      </rPr>
      <t xml:space="preserve"> The Direct Billing amounts will automatically populate from your dropdown selections. The dollar amounts are calculated based on: clergy membership, appointment status, housing, participation in Compass, participation in HealthFlex, and 2025 Dakotas Annual Conference Journal. You do not need to enter anything in these boxes. For Required Forms:  Click the “See Resources” link.</t>
    </r>
  </si>
  <si>
    <r>
      <rPr>
        <b/>
        <i/>
        <u/>
        <sz val="11"/>
        <rFont val="Calibri"/>
        <family val="2"/>
        <scheme val="minor"/>
      </rPr>
      <t>Compensation &amp; Benefits Instructions:</t>
    </r>
    <r>
      <rPr>
        <b/>
        <sz val="11"/>
        <rFont val="Calibri"/>
        <family val="2"/>
        <scheme val="minor"/>
      </rPr>
      <t xml:space="preserve"> Enter amounts only in the purple cells: Clergy Salary, Housing Allowance (only if living in their own home, not a parsonage), and Accountable Reimbursement Plan (ARP).  Need help? For compensation: Contact your DS or click the “See Equitable Compensation” link. For ARP: Click the “See Resources” link. Important Update: This year, $500 is required in the ARP for your pastor’s Vocational Formation. This must be used for ministry coaching, spiritual direction, or reflective supervision to support clergy wellbeing. For Required Forms:  Click the “See Resources” link.</t>
    </r>
  </si>
  <si>
    <t>Accountable Reimbursement Policy - Long Form</t>
  </si>
  <si>
    <t>Accountable Reimbursement Policy - Short Form</t>
  </si>
  <si>
    <r>
      <t>Enter the clergy’s</t>
    </r>
    <r>
      <rPr>
        <b/>
        <sz val="14"/>
        <rFont val="Calibri"/>
        <family val="2"/>
        <scheme val="minor"/>
      </rPr>
      <t xml:space="preserve"> last name and first name</t>
    </r>
  </si>
  <si>
    <r>
      <t xml:space="preserve">List the </t>
    </r>
    <r>
      <rPr>
        <b/>
        <sz val="14"/>
        <rFont val="Calibri"/>
        <family val="2"/>
        <scheme val="minor"/>
      </rPr>
      <t>charge(s)/church names</t>
    </r>
  </si>
  <si>
    <t>BACK TO CLERGY COMP FORM</t>
  </si>
  <si>
    <t>**Certified Lay Ministers, Supervised Certified Lay Servants and Other Supply or Hired Supply may not claim a housing exclusion</t>
  </si>
  <si>
    <r>
      <rPr>
        <b/>
        <i/>
        <u/>
        <sz val="11"/>
        <rFont val="Calibri"/>
        <family val="2"/>
        <scheme val="minor"/>
      </rPr>
      <t>Saving &amp; Printing Instructions:</t>
    </r>
    <r>
      <rPr>
        <b/>
        <i/>
        <sz val="11"/>
        <rFont val="Calibri"/>
        <family val="2"/>
        <scheme val="minor"/>
      </rPr>
      <t xml:space="preserve"> </t>
    </r>
    <r>
      <rPr>
        <b/>
        <sz val="11"/>
        <rFont val="Calibri"/>
        <family val="2"/>
        <scheme val="minor"/>
      </rPr>
      <t>After completing the Clergy Compensation Form, save as: LAST NAME, FIRST NAME_2026. If you have multiple clergy, use a new template for each to ensure formulas remain correct. Printing: To print the Instructions for Cergy Comp Form → use Landscape Orientation (5 pages). 
To print the 2026 Clergy Comp Form → use Portrait Orientation (1 page).</t>
    </r>
  </si>
  <si>
    <r>
      <rPr>
        <b/>
        <i/>
        <u/>
        <sz val="11"/>
        <rFont val="Calibri"/>
        <family val="2"/>
        <scheme val="minor"/>
      </rPr>
      <t>Witness Instructions:</t>
    </r>
    <r>
      <rPr>
        <b/>
        <i/>
        <sz val="11"/>
        <rFont val="Calibri"/>
        <family val="2"/>
        <scheme val="minor"/>
      </rPr>
      <t xml:space="preserve"> </t>
    </r>
    <r>
      <rPr>
        <b/>
        <sz val="11"/>
        <rFont val="Calibri"/>
        <family val="2"/>
        <scheme val="minor"/>
      </rPr>
      <t xml:space="preserve"> The person from each charge who is presenting/approving the 2026 Clergy Compensation Form for the 2025 charge conference should: Type their name, provide their electronic signature, enter their title, and enter the date of approval. After the Clergy Comp Form is completed and signed by each charge, the pastor and superintendent will provide their electronic signatures and dates as final approval. </t>
    </r>
    <r>
      <rPr>
        <b/>
        <sz val="11"/>
        <color rgb="FF0070C0"/>
        <rFont val="Calibri"/>
        <family val="2"/>
        <scheme val="minor"/>
      </rPr>
      <t>THE PERSON RESPONSIBLE FOR PAYROLL WILL SUBMIT THE COMPLETED 2026 CLERGY COMP FORM VIA EMAIL TO: joann.early@dakotasumc.org.</t>
    </r>
    <r>
      <rPr>
        <b/>
        <sz val="11"/>
        <rFont val="Calibri"/>
        <family val="2"/>
        <scheme val="minor"/>
      </rPr>
      <t xml:space="preserve"> </t>
    </r>
    <r>
      <rPr>
        <b/>
        <i/>
        <sz val="11"/>
        <rFont val="Calibri"/>
        <family val="2"/>
        <scheme val="minor"/>
      </rPr>
      <t>If anyone has questions please call JoAnn Early: 605-990-7785</t>
    </r>
  </si>
  <si>
    <r>
      <rPr>
        <b/>
        <i/>
        <u/>
        <sz val="11"/>
        <rFont val="Calibri"/>
        <family val="2"/>
        <scheme val="minor"/>
      </rPr>
      <t>Payroll &amp; Direct Billing Instructions:</t>
    </r>
    <r>
      <rPr>
        <b/>
        <i/>
        <sz val="11"/>
        <rFont val="Calibri"/>
        <family val="2"/>
        <scheme val="minor"/>
      </rPr>
      <t xml:space="preserve"> </t>
    </r>
    <r>
      <rPr>
        <b/>
        <sz val="11"/>
        <rFont val="Calibri"/>
        <family val="2"/>
        <scheme val="minor"/>
      </rPr>
      <t xml:space="preserve"> If your charge is responsible for submitting payroll deductions and/or direct billings to the conference office check the appropriate box on your charge line. Enter your name and email for the conference finance office.</t>
    </r>
    <r>
      <rPr>
        <b/>
        <i/>
        <sz val="11"/>
        <rFont val="Calibri"/>
        <family val="2"/>
        <scheme val="minor"/>
      </rPr>
      <t xml:space="preserve"> (Your charge line matches the charge number from row 12 in the Clergy Comp Form).</t>
    </r>
    <r>
      <rPr>
        <b/>
        <sz val="11"/>
        <rFont val="Calibri"/>
        <family val="2"/>
        <scheme val="minor"/>
      </rPr>
      <t xml:space="preserve"> Enter the name, electronic signature, title, and date of the person approving the document for the church conference. After all charges are entered, the pastor and the district superintendent must provide their electronic signatures and dates as final approval.</t>
    </r>
  </si>
  <si>
    <r>
      <rPr>
        <b/>
        <sz val="12"/>
        <color theme="1"/>
        <rFont val="Calibri"/>
        <family val="2"/>
        <scheme val="minor"/>
      </rPr>
      <t>8. Pension Direct Bill</t>
    </r>
    <r>
      <rPr>
        <sz val="12"/>
        <color theme="1"/>
        <rFont val="Calibri"/>
        <family val="2"/>
        <scheme val="minor"/>
      </rPr>
      <t xml:space="preserve"> (church's share of Pastor's Compass Retirement Plan)</t>
    </r>
  </si>
  <si>
    <t>If you have any questions about how to fill out the new clergy compensation form please contact JoAnn Early at 605-990-7785 or joann.early@dakotasumc.org</t>
  </si>
  <si>
    <r>
      <rPr>
        <b/>
        <i/>
        <u/>
        <sz val="11"/>
        <rFont val="Calibri"/>
        <family val="2"/>
        <scheme val="minor"/>
      </rPr>
      <t xml:space="preserve">Parish Column Instructions: </t>
    </r>
    <r>
      <rPr>
        <b/>
        <sz val="11"/>
        <rFont val="Calibri"/>
        <family val="2"/>
        <scheme val="minor"/>
      </rPr>
      <t xml:space="preserve"> Use this section to indicate if the Parish will be responsible for paying this item to the clergy or conference. Check the box if the parish is responsible for paying that item.         Leave the box blank if the church is responsible for paying that item. </t>
    </r>
  </si>
  <si>
    <t>Please immediately save this file on your computer as your clergy's LAST NAME, FIRST NAME_2026</t>
  </si>
  <si>
    <r>
      <t xml:space="preserve">After you have read (or printed) the instructions on this page, click on the next tab at the bottom of the workbook: Clergy Comp Form.
Please email the completed document to: </t>
    </r>
    <r>
      <rPr>
        <u/>
        <sz val="12"/>
        <rFont val="Calibri"/>
        <family val="2"/>
        <scheme val="minor"/>
      </rPr>
      <t>joann.early@dakotasumc.org</t>
    </r>
    <r>
      <rPr>
        <sz val="12"/>
        <rFont val="Calibri"/>
        <family val="2"/>
        <scheme val="minor"/>
      </rPr>
      <t xml:space="preserve"> after approval at Church/Charge Conference and approved by your Superintendent. </t>
    </r>
  </si>
  <si>
    <r>
      <rPr>
        <b/>
        <sz val="12"/>
        <color theme="1"/>
        <rFont val="Calibri"/>
        <family val="2"/>
        <scheme val="minor"/>
      </rPr>
      <t>9. Compass Direct Bill</t>
    </r>
    <r>
      <rPr>
        <sz val="12"/>
        <color theme="1"/>
        <rFont val="Calibri"/>
        <family val="2"/>
        <scheme val="minor"/>
      </rPr>
      <t xml:space="preserve"> (church's share of Pastor's Retirement)</t>
    </r>
  </si>
  <si>
    <t>Not Eligible - 1/4 -time or retired</t>
  </si>
  <si>
    <t>Not Eligible - 1/2-time, 1/4-time, or retired clergy</t>
  </si>
  <si>
    <t>2e. Compass Before Tax Pastor's Share</t>
  </si>
  <si>
    <t xml:space="preserve">2c. FSA Pastor's Share </t>
  </si>
  <si>
    <t>Full time clergy couple</t>
  </si>
  <si>
    <t>Please Select Compass Plan Participation from drop down list</t>
  </si>
  <si>
    <t>Full time Not Participating - must sign waiver</t>
  </si>
  <si>
    <t>3/4 time Not Participating - must sign waiver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</si>
</sst>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0_);[Red]\(\$#,##0.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0"/>
      <name val="Arial"/>
      <family val="2"/>
    </font>
    <font>
      <sz val="10"/>
      <name val="Arial"/>
      <family val="2"/>
    </font>
    <font>
      <sz val="9"/>
      <name val="Arial Narrow"/>
      <family val="2"/>
    </font>
    <font>
      <sz val="12"/>
      <color theme="1"/>
      <name val="Calibri"/>
      <family val="2"/>
      <scheme val="minor"/>
    </font>
    <font>
      <b/>
      <sz val="12"/>
      <color theme="1"/>
      <name val="Calibri"/>
      <family val="2"/>
      <scheme val="minor"/>
    </font>
    <font>
      <b/>
      <sz val="12"/>
      <color theme="1"/>
      <name val="Arial Narrow"/>
      <family val="2"/>
    </font>
    <font>
      <b/>
      <sz val="11"/>
      <name val="Calibri"/>
      <family val="2"/>
      <scheme val="minor"/>
    </font>
    <font>
      <sz val="11"/>
      <name val="Calibri"/>
      <family val="2"/>
      <scheme val="minor"/>
    </font>
    <font>
      <u/>
      <sz val="11"/>
      <color theme="10"/>
      <name val="Calibri"/>
      <family val="2"/>
      <scheme val="minor"/>
    </font>
    <font>
      <b/>
      <u/>
      <sz val="12"/>
      <color theme="1"/>
      <name val="Calibri"/>
      <family val="2"/>
      <scheme val="minor"/>
    </font>
    <font>
      <b/>
      <sz val="11"/>
      <name val="Calibri"/>
      <family val="2"/>
    </font>
    <font>
      <sz val="11"/>
      <name val="Calibri"/>
      <family val="2"/>
    </font>
    <font>
      <b/>
      <i/>
      <sz val="11"/>
      <name val="Calibri"/>
      <family val="2"/>
    </font>
    <font>
      <i/>
      <sz val="12"/>
      <color theme="1"/>
      <name val="Calibri"/>
      <family val="2"/>
      <scheme val="minor"/>
    </font>
    <font>
      <i/>
      <sz val="11"/>
      <color theme="1"/>
      <name val="Calibri"/>
      <family val="2"/>
      <scheme val="minor"/>
    </font>
    <font>
      <b/>
      <sz val="9"/>
      <color theme="1"/>
      <name val="Calibri"/>
      <family val="2"/>
      <scheme val="minor"/>
    </font>
    <font>
      <sz val="10"/>
      <color theme="1"/>
      <name val="Calibri"/>
      <family val="2"/>
      <scheme val="minor"/>
    </font>
    <font>
      <b/>
      <i/>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i/>
      <u/>
      <sz val="14"/>
      <color theme="1"/>
      <name val="Calibri"/>
      <family val="2"/>
      <scheme val="minor"/>
    </font>
    <font>
      <i/>
      <u/>
      <sz val="13"/>
      <color theme="1"/>
      <name val="Calibri"/>
      <family val="2"/>
      <scheme val="minor"/>
    </font>
    <font>
      <b/>
      <sz val="18"/>
      <color theme="1"/>
      <name val="Calibri"/>
      <family val="2"/>
      <scheme val="minor"/>
    </font>
    <font>
      <b/>
      <u/>
      <sz val="11"/>
      <color theme="10"/>
      <name val="Calibri"/>
      <family val="2"/>
      <scheme val="minor"/>
    </font>
    <font>
      <i/>
      <sz val="11"/>
      <name val="Calibri"/>
      <family val="2"/>
      <scheme val="minor"/>
    </font>
    <font>
      <i/>
      <u/>
      <sz val="11"/>
      <color theme="10"/>
      <name val="Calibri"/>
      <family val="2"/>
      <scheme val="minor"/>
    </font>
    <font>
      <sz val="9"/>
      <color theme="1"/>
      <name val="Arial Narrow"/>
      <family val="2"/>
    </font>
    <font>
      <b/>
      <u/>
      <sz val="11"/>
      <color theme="1"/>
      <name val="Calibri"/>
      <family val="2"/>
      <scheme val="minor"/>
    </font>
    <font>
      <sz val="14"/>
      <color rgb="FFFF0000"/>
      <name val="Calibri"/>
      <family val="2"/>
      <scheme val="minor"/>
    </font>
    <font>
      <b/>
      <sz val="11"/>
      <color rgb="FF0070C0"/>
      <name val="Calibri"/>
      <family val="2"/>
      <scheme val="minor"/>
    </font>
    <font>
      <b/>
      <i/>
      <u/>
      <sz val="11"/>
      <name val="Calibri"/>
      <family val="2"/>
      <scheme val="minor"/>
    </font>
    <font>
      <b/>
      <i/>
      <sz val="11"/>
      <name val="Calibri"/>
      <family val="2"/>
      <scheme val="minor"/>
    </font>
    <font>
      <sz val="12"/>
      <name val="Calibri"/>
      <family val="2"/>
      <scheme val="minor"/>
    </font>
    <font>
      <sz val="14"/>
      <name val="Calibri"/>
      <family val="2"/>
      <scheme val="minor"/>
    </font>
    <font>
      <b/>
      <sz val="14"/>
      <name val="Calibri"/>
      <family val="2"/>
      <scheme val="minor"/>
    </font>
    <font>
      <u/>
      <sz val="24"/>
      <color theme="10"/>
      <name val="Calibri"/>
      <family val="2"/>
      <scheme val="minor"/>
    </font>
    <font>
      <u/>
      <sz val="22"/>
      <color theme="10"/>
      <name val="Calibri"/>
      <family val="2"/>
      <scheme val="minor"/>
    </font>
    <font>
      <sz val="10"/>
      <color theme="1"/>
      <name val="Arial Narrow"/>
      <family val="2"/>
    </font>
    <font>
      <sz val="11"/>
      <color rgb="FFFF0000"/>
      <name val="Calibri"/>
      <family val="2"/>
      <scheme val="minor"/>
    </font>
    <font>
      <u/>
      <sz val="12"/>
      <name val="Calibri"/>
      <family val="2"/>
      <scheme val="minor"/>
    </font>
    <font>
      <b/>
      <sz val="11"/>
      <color theme="1"/>
      <name val="Agency FB"/>
      <family val="2"/>
    </font>
    <font>
      <sz val="11"/>
      <color theme="1"/>
      <name val="Agency FB"/>
      <family val="2"/>
    </font>
    <font>
      <b/>
      <sz val="11"/>
      <color theme="1"/>
      <name val="Baguet Script"/>
    </font>
    <font>
      <b/>
      <sz val="11"/>
      <color theme="1"/>
      <name val="Aldhabi"/>
      <charset val="178"/>
    </font>
    <font>
      <sz val="11"/>
      <color theme="1"/>
      <name val="Aldhabi"/>
      <charset val="178"/>
    </font>
    <font>
      <sz val="11"/>
      <color theme="1"/>
      <name val="Arial Nova"/>
      <family val="2"/>
    </font>
    <font>
      <b/>
      <sz val="11"/>
      <color theme="1"/>
      <name val="Arial Nova"/>
      <family val="2"/>
    </font>
    <font>
      <u/>
      <sz val="16"/>
      <color theme="10"/>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FF99FF"/>
        <bgColor indexed="64"/>
      </patternFill>
    </fill>
    <fill>
      <patternFill patternType="solid">
        <fgColor rgb="FFFF9999"/>
        <bgColor indexed="64"/>
      </patternFill>
    </fill>
    <fill>
      <patternFill patternType="solid">
        <fgColor rgb="FFFFFF99"/>
        <bgColor indexed="64"/>
      </patternFill>
    </fill>
    <fill>
      <patternFill patternType="solid">
        <fgColor rgb="FFCCFF99"/>
        <bgColor indexed="64"/>
      </patternFill>
    </fill>
    <fill>
      <patternFill patternType="solid">
        <fgColor rgb="FF66FFFF"/>
        <bgColor indexed="64"/>
      </patternFill>
    </fill>
    <fill>
      <patternFill patternType="solid">
        <fgColor rgb="FFCC99FF"/>
        <bgColor indexed="64"/>
      </patternFill>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right/>
      <top/>
      <bottom style="thin">
        <color auto="1"/>
      </bottom>
      <diagonal/>
    </border>
    <border>
      <left/>
      <right/>
      <top style="thick">
        <color auto="1"/>
      </top>
      <bottom/>
      <diagonal/>
    </border>
    <border>
      <left/>
      <right style="thick">
        <color auto="1"/>
      </right>
      <top/>
      <bottom/>
      <diagonal/>
    </border>
    <border>
      <left/>
      <right style="thick">
        <color auto="1"/>
      </right>
      <top style="thick">
        <color auto="1"/>
      </top>
      <bottom/>
      <diagonal/>
    </border>
    <border>
      <left style="thick">
        <color auto="1"/>
      </left>
      <right/>
      <top style="thick">
        <color auto="1"/>
      </top>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style="thick">
        <color auto="1"/>
      </bottom>
      <diagonal/>
    </border>
    <border>
      <left style="medium">
        <color indexed="64"/>
      </left>
      <right style="medium">
        <color indexed="64"/>
      </right>
      <top style="medium">
        <color indexed="64"/>
      </top>
      <bottom style="medium">
        <color indexed="64"/>
      </bottom>
      <diagonal/>
    </border>
    <border>
      <left style="medium">
        <color auto="1"/>
      </left>
      <right/>
      <top style="thick">
        <color auto="1"/>
      </top>
      <bottom style="medium">
        <color auto="1"/>
      </bottom>
      <diagonal/>
    </border>
    <border>
      <left style="medium">
        <color indexed="64"/>
      </left>
      <right style="medium">
        <color indexed="64"/>
      </right>
      <top style="thick">
        <color auto="1"/>
      </top>
      <bottom style="thick">
        <color auto="1"/>
      </bottom>
      <diagonal/>
    </border>
    <border>
      <left style="medium">
        <color indexed="64"/>
      </left>
      <right style="medium">
        <color indexed="64"/>
      </right>
      <top style="thick">
        <color auto="1"/>
      </top>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249">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left"/>
    </xf>
    <xf numFmtId="0" fontId="3" fillId="0" borderId="0" xfId="0" applyFont="1" applyAlignment="1" applyProtection="1">
      <alignment horizontal="center"/>
      <protection hidden="1"/>
    </xf>
    <xf numFmtId="0" fontId="3" fillId="0" borderId="0" xfId="0" applyFont="1" applyProtection="1">
      <protection hidden="1"/>
    </xf>
    <xf numFmtId="0" fontId="0" fillId="0" borderId="0" xfId="0" applyProtection="1">
      <protection hidden="1"/>
    </xf>
    <xf numFmtId="0" fontId="8" fillId="0" borderId="0" xfId="0" applyFont="1" applyAlignment="1" applyProtection="1">
      <alignment horizontal="center"/>
      <protection hidden="1"/>
    </xf>
    <xf numFmtId="0" fontId="7" fillId="0" borderId="0" xfId="0" applyFont="1" applyProtection="1">
      <protection hidden="1"/>
    </xf>
    <xf numFmtId="0" fontId="8" fillId="0" borderId="0" xfId="0" applyFont="1" applyAlignment="1" applyProtection="1">
      <alignment horizontal="right"/>
      <protection hidden="1"/>
    </xf>
    <xf numFmtId="0" fontId="8" fillId="0" borderId="0" xfId="0" applyFont="1" applyProtection="1">
      <protection hidden="1"/>
    </xf>
    <xf numFmtId="0" fontId="7" fillId="0" borderId="0" xfId="0" applyFont="1" applyAlignment="1" applyProtection="1">
      <alignment horizontal="right"/>
      <protection hidden="1"/>
    </xf>
    <xf numFmtId="0" fontId="0" fillId="0" borderId="0" xfId="0" applyAlignment="1" applyProtection="1">
      <alignment horizontal="right"/>
      <protection hidden="1"/>
    </xf>
    <xf numFmtId="0" fontId="8" fillId="0" borderId="0" xfId="0" applyFont="1" applyAlignment="1" applyProtection="1">
      <alignment horizontal="center"/>
      <protection locked="0" hidden="1"/>
    </xf>
    <xf numFmtId="9" fontId="0" fillId="5" borderId="4" xfId="0" applyNumberFormat="1" applyFill="1" applyBorder="1" applyProtection="1">
      <protection hidden="1"/>
    </xf>
    <xf numFmtId="164" fontId="7" fillId="0" borderId="10" xfId="1" applyNumberFormat="1" applyFont="1" applyBorder="1" applyProtection="1">
      <protection hidden="1"/>
    </xf>
    <xf numFmtId="0" fontId="2" fillId="0" borderId="0" xfId="0" applyFont="1" applyProtection="1">
      <protection hidden="1"/>
    </xf>
    <xf numFmtId="0" fontId="0" fillId="0" borderId="9" xfId="0" applyBorder="1" applyProtection="1">
      <protection hidden="1"/>
    </xf>
    <xf numFmtId="0" fontId="2" fillId="0" borderId="0" xfId="0" applyFont="1" applyAlignment="1" applyProtection="1">
      <alignment horizontal="right"/>
      <protection hidden="1"/>
    </xf>
    <xf numFmtId="0" fontId="0" fillId="0" borderId="0" xfId="0" applyAlignment="1">
      <alignment wrapText="1"/>
    </xf>
    <xf numFmtId="3" fontId="7" fillId="5" borderId="4" xfId="1" applyNumberFormat="1" applyFont="1" applyFill="1" applyBorder="1" applyProtection="1">
      <protection hidden="1"/>
    </xf>
    <xf numFmtId="3" fontId="7" fillId="5" borderId="4" xfId="0" applyNumberFormat="1" applyFont="1" applyFill="1" applyBorder="1" applyProtection="1">
      <protection locked="0" hidden="1"/>
    </xf>
    <xf numFmtId="3" fontId="7" fillId="5" borderId="4" xfId="0" applyNumberFormat="1" applyFont="1" applyFill="1" applyBorder="1" applyProtection="1">
      <protection hidden="1"/>
    </xf>
    <xf numFmtId="3" fontId="7" fillId="0" borderId="0" xfId="0" applyNumberFormat="1" applyFont="1" applyProtection="1">
      <protection hidden="1"/>
    </xf>
    <xf numFmtId="0" fontId="0" fillId="0" borderId="0" xfId="0" quotePrefix="1"/>
    <xf numFmtId="3" fontId="7" fillId="5" borderId="4" xfId="0" quotePrefix="1" applyNumberFormat="1" applyFont="1" applyFill="1" applyBorder="1" applyProtection="1">
      <protection hidden="1"/>
    </xf>
    <xf numFmtId="0" fontId="12" fillId="0" borderId="0" xfId="2" applyAlignment="1" applyProtection="1">
      <alignment horizontal="right"/>
      <protection hidden="1"/>
    </xf>
    <xf numFmtId="0" fontId="2" fillId="6" borderId="0" xfId="0" applyFont="1" applyFill="1" applyProtection="1">
      <protection hidden="1"/>
    </xf>
    <xf numFmtId="0" fontId="0" fillId="6" borderId="0" xfId="0" applyFill="1" applyProtection="1">
      <protection hidden="1"/>
    </xf>
    <xf numFmtId="0" fontId="10" fillId="0" borderId="0" xfId="0" applyFont="1" applyProtection="1">
      <protection hidden="1"/>
    </xf>
    <xf numFmtId="0" fontId="0" fillId="6" borderId="0" xfId="0" applyFill="1"/>
    <xf numFmtId="1" fontId="0" fillId="0" borderId="0" xfId="0" applyNumberFormat="1"/>
    <xf numFmtId="1" fontId="0" fillId="0" borderId="0" xfId="0" quotePrefix="1" applyNumberFormat="1"/>
    <xf numFmtId="0" fontId="0" fillId="0" borderId="0" xfId="0" applyAlignment="1">
      <alignment horizontal="left"/>
    </xf>
    <xf numFmtId="0" fontId="12" fillId="0" borderId="0" xfId="2" applyFill="1" applyProtection="1">
      <protection hidden="1"/>
    </xf>
    <xf numFmtId="3" fontId="7" fillId="0" borderId="0" xfId="1" applyNumberFormat="1" applyFont="1" applyFill="1" applyBorder="1" applyProtection="1">
      <protection hidden="1"/>
    </xf>
    <xf numFmtId="0" fontId="13" fillId="0" borderId="0" xfId="0" applyFont="1" applyProtection="1">
      <protection hidden="1"/>
    </xf>
    <xf numFmtId="4" fontId="7" fillId="0" borderId="0" xfId="0" applyNumberFormat="1" applyFont="1" applyProtection="1">
      <protection locked="0" hidden="1"/>
    </xf>
    <xf numFmtId="0" fontId="8" fillId="0" borderId="0" xfId="0" applyFont="1" applyAlignment="1" applyProtection="1">
      <alignment horizontal="center" vertical="center"/>
      <protection locked="0" hidden="1"/>
    </xf>
    <xf numFmtId="10" fontId="0" fillId="0" borderId="0" xfId="0" applyNumberFormat="1" applyProtection="1">
      <protection locked="0" hidden="1"/>
    </xf>
    <xf numFmtId="10" fontId="0" fillId="0" borderId="0" xfId="0" applyNumberFormat="1" applyProtection="1">
      <protection hidden="1"/>
    </xf>
    <xf numFmtId="3" fontId="7" fillId="0" borderId="0" xfId="0" applyNumberFormat="1" applyFont="1" applyProtection="1">
      <protection locked="0" hidden="1"/>
    </xf>
    <xf numFmtId="3" fontId="0" fillId="0" borderId="0" xfId="0" applyNumberFormat="1" applyProtection="1">
      <protection hidden="1"/>
    </xf>
    <xf numFmtId="9" fontId="0" fillId="0" borderId="0" xfId="0" applyNumberFormat="1" applyProtection="1">
      <protection hidden="1"/>
    </xf>
    <xf numFmtId="0" fontId="14" fillId="0" borderId="16" xfId="0" applyFont="1" applyBorder="1"/>
    <xf numFmtId="0" fontId="14" fillId="0" borderId="17" xfId="0" applyFont="1" applyBorder="1" applyAlignment="1">
      <alignment horizontal="left"/>
    </xf>
    <xf numFmtId="0" fontId="14" fillId="0" borderId="0" xfId="0" applyFont="1" applyAlignment="1">
      <alignment horizontal="left"/>
    </xf>
    <xf numFmtId="0" fontId="14" fillId="0" borderId="0" xfId="0" applyFont="1"/>
    <xf numFmtId="0" fontId="15" fillId="0" borderId="16" xfId="0" applyFont="1" applyBorder="1"/>
    <xf numFmtId="0" fontId="0" fillId="0" borderId="17" xfId="0" applyBorder="1" applyAlignment="1">
      <alignment horizontal="left"/>
    </xf>
    <xf numFmtId="0" fontId="15" fillId="0" borderId="18" xfId="0" applyFont="1" applyBorder="1"/>
    <xf numFmtId="165" fontId="0" fillId="0" borderId="0" xfId="0" applyNumberFormat="1"/>
    <xf numFmtId="14" fontId="0" fillId="0" borderId="0" xfId="0" applyNumberFormat="1"/>
    <xf numFmtId="0" fontId="0" fillId="0" borderId="18" xfId="0" applyBorder="1"/>
    <xf numFmtId="0" fontId="0" fillId="0" borderId="16" xfId="0" applyBorder="1"/>
    <xf numFmtId="0" fontId="16" fillId="0" borderId="0" xfId="0" applyFont="1"/>
    <xf numFmtId="0" fontId="16" fillId="0" borderId="0" xfId="0" applyFont="1" applyAlignment="1">
      <alignment horizontal="left"/>
    </xf>
    <xf numFmtId="165" fontId="16" fillId="0" borderId="0" xfId="0" applyNumberFormat="1" applyFont="1"/>
    <xf numFmtId="14" fontId="16" fillId="0" borderId="0" xfId="0" applyNumberFormat="1" applyFont="1"/>
    <xf numFmtId="0" fontId="12" fillId="0" borderId="0" xfId="2" applyFill="1" applyAlignment="1" applyProtection="1">
      <alignment horizontal="right"/>
      <protection hidden="1"/>
    </xf>
    <xf numFmtId="0" fontId="12" fillId="0" borderId="0" xfId="2" applyFill="1"/>
    <xf numFmtId="0" fontId="7" fillId="0" borderId="0" xfId="0" applyFont="1" applyAlignment="1" applyProtection="1">
      <alignment horizontal="left"/>
      <protection hidden="1"/>
    </xf>
    <xf numFmtId="3" fontId="7" fillId="4" borderId="4" xfId="0" applyNumberFormat="1" applyFont="1" applyFill="1" applyBorder="1" applyProtection="1">
      <protection hidden="1"/>
    </xf>
    <xf numFmtId="0" fontId="12" fillId="0" borderId="0" xfId="2"/>
    <xf numFmtId="0" fontId="8" fillId="7" borderId="5" xfId="0" applyFont="1" applyFill="1" applyBorder="1" applyAlignment="1" applyProtection="1">
      <alignment horizontal="center" vertical="center"/>
      <protection locked="0" hidden="1"/>
    </xf>
    <xf numFmtId="0" fontId="8" fillId="7" borderId="7" xfId="0" applyFont="1" applyFill="1" applyBorder="1" applyAlignment="1" applyProtection="1">
      <alignment horizontal="center"/>
      <protection locked="0" hidden="1"/>
    </xf>
    <xf numFmtId="10" fontId="0" fillId="7" borderId="4" xfId="0" applyNumberFormat="1" applyFill="1" applyBorder="1" applyProtection="1">
      <protection locked="0" hidden="1"/>
    </xf>
    <xf numFmtId="0" fontId="8" fillId="8" borderId="6" xfId="0" applyFont="1" applyFill="1" applyBorder="1" applyAlignment="1" applyProtection="1">
      <alignment horizontal="center" vertical="center"/>
      <protection locked="0" hidden="1"/>
    </xf>
    <xf numFmtId="0" fontId="8" fillId="8" borderId="8" xfId="0" applyFont="1" applyFill="1" applyBorder="1" applyAlignment="1" applyProtection="1">
      <alignment horizontal="center"/>
      <protection locked="0" hidden="1"/>
    </xf>
    <xf numFmtId="10" fontId="0" fillId="8" borderId="4" xfId="0" applyNumberFormat="1" applyFill="1" applyBorder="1" applyProtection="1">
      <protection locked="0" hidden="1"/>
    </xf>
    <xf numFmtId="0" fontId="8" fillId="10" borderId="8" xfId="0" applyFont="1" applyFill="1" applyBorder="1" applyAlignment="1" applyProtection="1">
      <alignment horizontal="center"/>
      <protection locked="0" hidden="1"/>
    </xf>
    <xf numFmtId="3" fontId="7" fillId="12" borderId="4" xfId="0" applyNumberFormat="1" applyFont="1" applyFill="1" applyBorder="1" applyProtection="1">
      <protection locked="0" hidden="1"/>
    </xf>
    <xf numFmtId="0" fontId="7" fillId="12" borderId="4" xfId="0" applyFont="1" applyFill="1" applyBorder="1" applyProtection="1">
      <protection locked="0" hidden="1"/>
    </xf>
    <xf numFmtId="0" fontId="7" fillId="0" borderId="0" xfId="0" applyFont="1"/>
    <xf numFmtId="0" fontId="22" fillId="0" borderId="0" xfId="0" applyFont="1" applyAlignment="1">
      <alignment vertical="center"/>
    </xf>
    <xf numFmtId="0" fontId="23" fillId="0" borderId="0" xfId="0" applyFont="1"/>
    <xf numFmtId="0" fontId="23" fillId="13" borderId="0" xfId="0" applyFont="1" applyFill="1"/>
    <xf numFmtId="0" fontId="22" fillId="0" borderId="0" xfId="0" applyFont="1" applyAlignment="1" applyProtection="1">
      <alignment horizontal="right"/>
      <protection hidden="1"/>
    </xf>
    <xf numFmtId="0" fontId="25" fillId="0" borderId="0" xfId="0" applyFont="1"/>
    <xf numFmtId="0" fontId="2" fillId="0" borderId="0" xfId="0" applyFont="1" applyAlignment="1">
      <alignment horizontal="right"/>
    </xf>
    <xf numFmtId="0" fontId="26" fillId="0" borderId="0" xfId="0" applyFont="1"/>
    <xf numFmtId="0" fontId="22" fillId="0" borderId="0" xfId="0" applyFont="1"/>
    <xf numFmtId="0" fontId="7" fillId="5" borderId="4" xfId="0" applyFont="1" applyFill="1" applyBorder="1" applyProtection="1">
      <protection hidden="1"/>
    </xf>
    <xf numFmtId="0" fontId="11" fillId="0" borderId="0" xfId="0" applyFont="1" applyProtection="1">
      <protection hidden="1"/>
    </xf>
    <xf numFmtId="0" fontId="10" fillId="0" borderId="0" xfId="0" applyFont="1" applyAlignment="1" applyProtection="1">
      <alignment horizontal="right"/>
      <protection hidden="1"/>
    </xf>
    <xf numFmtId="0" fontId="8" fillId="5" borderId="5" xfId="0" applyFont="1" applyFill="1" applyBorder="1" applyAlignment="1" applyProtection="1">
      <alignment horizontal="center" vertical="center"/>
      <protection hidden="1"/>
    </xf>
    <xf numFmtId="0" fontId="8" fillId="5" borderId="6"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protection hidden="1"/>
    </xf>
    <xf numFmtId="0" fontId="8" fillId="5" borderId="7" xfId="0" applyFont="1" applyFill="1" applyBorder="1" applyAlignment="1" applyProtection="1">
      <alignment horizontal="center"/>
      <protection hidden="1"/>
    </xf>
    <xf numFmtId="0" fontId="8" fillId="5" borderId="8" xfId="0" applyFont="1" applyFill="1" applyBorder="1" applyAlignment="1" applyProtection="1">
      <alignment horizontal="center"/>
      <protection hidden="1"/>
    </xf>
    <xf numFmtId="0" fontId="8" fillId="5" borderId="15" xfId="0" applyFont="1" applyFill="1" applyBorder="1" applyAlignment="1" applyProtection="1">
      <alignment horizontal="center"/>
      <protection hidden="1"/>
    </xf>
    <xf numFmtId="10" fontId="0" fillId="5" borderId="4" xfId="0" applyNumberFormat="1" applyFill="1" applyBorder="1" applyProtection="1">
      <protection hidden="1"/>
    </xf>
    <xf numFmtId="0" fontId="22" fillId="13" borderId="0" xfId="0" applyFont="1" applyFill="1" applyAlignment="1">
      <alignment vertical="center"/>
    </xf>
    <xf numFmtId="0" fontId="10" fillId="0" borderId="0" xfId="0" applyFont="1" applyProtection="1">
      <protection locked="0" hidden="1"/>
    </xf>
    <xf numFmtId="0" fontId="28" fillId="0" borderId="0" xfId="2" applyFont="1" applyFill="1" applyBorder="1" applyProtection="1">
      <protection locked="0" hidden="1"/>
    </xf>
    <xf numFmtId="0" fontId="0" fillId="0" borderId="0" xfId="0" applyAlignment="1" applyProtection="1">
      <alignment horizontal="left"/>
      <protection hidden="1"/>
    </xf>
    <xf numFmtId="0" fontId="2" fillId="0" borderId="9" xfId="0" applyFont="1" applyBorder="1" applyProtection="1">
      <protection hidden="1"/>
    </xf>
    <xf numFmtId="0" fontId="2" fillId="0" borderId="9" xfId="0" applyFont="1" applyBorder="1"/>
    <xf numFmtId="0" fontId="0" fillId="0" borderId="9" xfId="0" applyBorder="1"/>
    <xf numFmtId="0" fontId="18" fillId="0" borderId="0" xfId="0" applyFont="1"/>
    <xf numFmtId="0" fontId="0" fillId="13" borderId="0" xfId="0" applyFill="1"/>
    <xf numFmtId="0" fontId="18" fillId="0" borderId="0" xfId="0" applyFont="1" applyAlignment="1">
      <alignment horizontal="left"/>
    </xf>
    <xf numFmtId="9" fontId="0" fillId="0" borderId="4" xfId="0" applyNumberFormat="1" applyBorder="1" applyProtection="1">
      <protection hidden="1"/>
    </xf>
    <xf numFmtId="3" fontId="7" fillId="0" borderId="4" xfId="0" applyNumberFormat="1" applyFont="1" applyBorder="1" applyProtection="1">
      <protection hidden="1"/>
    </xf>
    <xf numFmtId="3" fontId="7" fillId="0" borderId="4" xfId="0" applyNumberFormat="1" applyFont="1" applyBorder="1" applyProtection="1">
      <protection locked="0" hidden="1"/>
    </xf>
    <xf numFmtId="3" fontId="7" fillId="0" borderId="4" xfId="0" quotePrefix="1" applyNumberFormat="1" applyFont="1" applyBorder="1" applyProtection="1">
      <protection hidden="1"/>
    </xf>
    <xf numFmtId="0" fontId="29" fillId="0" borderId="0" xfId="0" applyFont="1" applyProtection="1">
      <protection hidden="1"/>
    </xf>
    <xf numFmtId="0" fontId="29" fillId="0" borderId="9" xfId="0" applyFont="1" applyBorder="1" applyProtection="1">
      <protection hidden="1"/>
    </xf>
    <xf numFmtId="0" fontId="29" fillId="0" borderId="9" xfId="0" applyFont="1" applyBorder="1" applyAlignment="1" applyProtection="1">
      <alignment horizontal="right"/>
      <protection hidden="1"/>
    </xf>
    <xf numFmtId="0" fontId="30" fillId="0" borderId="9" xfId="2" applyFont="1" applyFill="1" applyBorder="1" applyProtection="1">
      <protection locked="0" hidden="1"/>
    </xf>
    <xf numFmtId="0" fontId="29" fillId="0" borderId="0" xfId="0" applyFont="1" applyProtection="1">
      <protection locked="0" hidden="1"/>
    </xf>
    <xf numFmtId="0" fontId="29" fillId="0" borderId="0" xfId="0" applyFont="1" applyAlignment="1" applyProtection="1">
      <alignment horizontal="right"/>
      <protection hidden="1"/>
    </xf>
    <xf numFmtId="0" fontId="18" fillId="0" borderId="0" xfId="0" applyFont="1" applyProtection="1">
      <protection hidden="1"/>
    </xf>
    <xf numFmtId="3" fontId="0" fillId="0" borderId="0" xfId="0" applyNumberFormat="1" applyAlignment="1">
      <alignment horizontal="right"/>
    </xf>
    <xf numFmtId="3" fontId="0" fillId="0" borderId="0" xfId="0" applyNumberFormat="1"/>
    <xf numFmtId="3" fontId="0" fillId="0" borderId="0" xfId="0" quotePrefix="1" applyNumberFormat="1" applyAlignment="1">
      <alignment horizontal="right"/>
    </xf>
    <xf numFmtId="0" fontId="23" fillId="0" borderId="0" xfId="0" applyFont="1" applyProtection="1">
      <protection locked="0"/>
    </xf>
    <xf numFmtId="0" fontId="23" fillId="13" borderId="0" xfId="0" applyFont="1" applyFill="1" applyProtection="1">
      <protection locked="0"/>
    </xf>
    <xf numFmtId="0" fontId="23" fillId="0" borderId="0" xfId="0" applyFont="1" applyProtection="1">
      <protection locked="0"/>
      <extLst>
        <ext xmlns:xfpb="http://schemas.microsoft.com/office/spreadsheetml/2022/featurepropertybag" uri="{C7286773-470A-42A8-94C5-96B5CB345126}">
          <xfpb:xfComplement i="0"/>
        </ext>
      </extLst>
    </xf>
    <xf numFmtId="3" fontId="7" fillId="5" borderId="4" xfId="1" applyNumberFormat="1" applyFont="1" applyFill="1" applyBorder="1" applyProtection="1">
      <protection locked="0" hidden="1"/>
    </xf>
    <xf numFmtId="3" fontId="7" fillId="0" borderId="0" xfId="1" applyNumberFormat="1" applyFont="1" applyFill="1" applyBorder="1" applyProtection="1">
      <protection locked="0" hidden="1"/>
    </xf>
    <xf numFmtId="0" fontId="0" fillId="0" borderId="0" xfId="0" applyProtection="1">
      <protection locked="0" hidden="1"/>
    </xf>
    <xf numFmtId="3" fontId="7" fillId="5" borderId="4" xfId="0" quotePrefix="1" applyNumberFormat="1" applyFont="1" applyFill="1" applyBorder="1" applyProtection="1">
      <protection locked="0" hidden="1"/>
    </xf>
    <xf numFmtId="164" fontId="7" fillId="0" borderId="10" xfId="1" applyNumberFormat="1" applyFont="1" applyBorder="1" applyProtection="1">
      <protection locked="0" hidden="1"/>
    </xf>
    <xf numFmtId="0" fontId="7" fillId="0" borderId="0" xfId="0" applyFont="1" applyProtection="1">
      <protection locked="0" hidden="1"/>
    </xf>
    <xf numFmtId="0" fontId="31" fillId="0" borderId="0" xfId="0" applyFont="1"/>
    <xf numFmtId="0" fontId="32" fillId="0" borderId="0" xfId="0" applyFont="1"/>
    <xf numFmtId="0" fontId="12" fillId="0" borderId="0" xfId="2" applyProtection="1">
      <protection hidden="1"/>
    </xf>
    <xf numFmtId="0" fontId="0" fillId="5" borderId="4" xfId="0" applyFill="1" applyBorder="1" applyProtection="1">
      <protection hidden="1"/>
    </xf>
    <xf numFmtId="0" fontId="0" fillId="0" borderId="0" xfId="0" applyAlignment="1">
      <alignment horizontal="right"/>
    </xf>
    <xf numFmtId="0" fontId="33" fillId="0" borderId="0" xfId="0" applyFont="1" applyAlignment="1">
      <alignment wrapText="1"/>
    </xf>
    <xf numFmtId="0" fontId="12" fillId="0" borderId="0" xfId="2" quotePrefix="1"/>
    <xf numFmtId="14" fontId="2" fillId="0" borderId="9" xfId="0" applyNumberFormat="1" applyFont="1" applyBorder="1" applyProtection="1">
      <protection hidden="1"/>
    </xf>
    <xf numFmtId="0" fontId="33" fillId="0" borderId="0" xfId="0" applyFont="1" applyAlignment="1">
      <alignment horizontal="right"/>
    </xf>
    <xf numFmtId="0" fontId="8" fillId="9" borderId="24" xfId="0" applyFont="1" applyFill="1" applyBorder="1" applyAlignment="1" applyProtection="1">
      <alignment horizontal="center" vertical="center"/>
      <protection locked="0" hidden="1"/>
    </xf>
    <xf numFmtId="0" fontId="8" fillId="9" borderId="22" xfId="0" applyFont="1" applyFill="1" applyBorder="1" applyAlignment="1" applyProtection="1">
      <alignment horizontal="center"/>
      <protection locked="0" hidden="1"/>
    </xf>
    <xf numFmtId="10" fontId="0" fillId="9" borderId="1" xfId="0" applyNumberFormat="1" applyFill="1" applyBorder="1" applyProtection="1">
      <protection locked="0" hidden="1"/>
    </xf>
    <xf numFmtId="0" fontId="8" fillId="10" borderId="23" xfId="0" applyFont="1" applyFill="1" applyBorder="1" applyAlignment="1" applyProtection="1">
      <alignment horizontal="center" vertical="center"/>
      <protection locked="0" hidden="1"/>
    </xf>
    <xf numFmtId="10" fontId="0" fillId="10" borderId="6" xfId="0" applyNumberFormat="1" applyFill="1" applyBorder="1" applyProtection="1">
      <protection locked="0" hidden="1"/>
    </xf>
    <xf numFmtId="3" fontId="7" fillId="5" borderId="1" xfId="0" applyNumberFormat="1" applyFont="1" applyFill="1" applyBorder="1" applyProtection="1">
      <protection locked="0" hidden="1"/>
    </xf>
    <xf numFmtId="3" fontId="7" fillId="5" borderId="1" xfId="0" quotePrefix="1" applyNumberFormat="1" applyFont="1" applyFill="1" applyBorder="1" applyProtection="1">
      <protection locked="0" hidden="1"/>
    </xf>
    <xf numFmtId="3" fontId="7" fillId="5" borderId="1" xfId="0" applyNumberFormat="1" applyFont="1" applyFill="1" applyBorder="1" applyProtection="1">
      <protection hidden="1"/>
    </xf>
    <xf numFmtId="164" fontId="7" fillId="0" borderId="0" xfId="1" applyNumberFormat="1" applyFont="1" applyFill="1" applyBorder="1" applyProtection="1">
      <protection locked="0" hidden="1"/>
    </xf>
    <xf numFmtId="164" fontId="7" fillId="0" borderId="0" xfId="1" applyNumberFormat="1" applyFont="1" applyBorder="1" applyProtection="1">
      <protection locked="0" hidden="1"/>
    </xf>
    <xf numFmtId="0" fontId="39" fillId="0" borderId="0" xfId="0" applyFont="1" applyAlignment="1">
      <alignment horizontal="right"/>
    </xf>
    <xf numFmtId="0" fontId="38" fillId="0" borderId="0" xfId="0" applyFont="1"/>
    <xf numFmtId="0" fontId="0" fillId="14" borderId="0" xfId="0" applyFill="1"/>
    <xf numFmtId="0" fontId="12" fillId="14" borderId="0" xfId="2" applyFill="1"/>
    <xf numFmtId="0" fontId="40" fillId="14" borderId="0" xfId="2" applyFont="1" applyFill="1"/>
    <xf numFmtId="0" fontId="41" fillId="14" borderId="0" xfId="2" applyFont="1" applyFill="1"/>
    <xf numFmtId="0" fontId="12" fillId="0" borderId="9" xfId="2" applyBorder="1" applyProtection="1">
      <protection hidden="1"/>
    </xf>
    <xf numFmtId="0" fontId="42" fillId="0" borderId="0" xfId="0" applyFont="1" applyProtection="1">
      <protection hidden="1"/>
    </xf>
    <xf numFmtId="0" fontId="29" fillId="0" borderId="0" xfId="0" applyFont="1" applyAlignment="1" applyProtection="1">
      <alignment horizontal="left"/>
      <protection hidden="1"/>
    </xf>
    <xf numFmtId="0" fontId="29" fillId="0" borderId="0" xfId="0" applyFont="1" applyAlignment="1" applyProtection="1">
      <alignment horizontal="right"/>
      <protection locked="0" hidden="1"/>
      <extLst>
        <ext xmlns:xfpb="http://schemas.microsoft.com/office/spreadsheetml/2022/featurepropertybag" uri="{C7286773-470A-42A8-94C5-96B5CB345126}">
          <xfpb:xfComplement i="0"/>
        </ext>
      </extLst>
    </xf>
    <xf numFmtId="0" fontId="29" fillId="0" borderId="0" xfId="0" applyFont="1" applyAlignment="1" applyProtection="1">
      <alignment horizontal="right"/>
      <protection locked="0"/>
    </xf>
    <xf numFmtId="0" fontId="45" fillId="0" borderId="9" xfId="0" applyFont="1" applyBorder="1"/>
    <xf numFmtId="0" fontId="45" fillId="0" borderId="0" xfId="0" applyFont="1" applyProtection="1">
      <protection hidden="1"/>
    </xf>
    <xf numFmtId="0" fontId="45" fillId="0" borderId="0" xfId="0" applyFont="1"/>
    <xf numFmtId="0" fontId="46" fillId="0" borderId="0" xfId="0" applyFont="1"/>
    <xf numFmtId="0" fontId="47" fillId="0" borderId="9" xfId="0" applyFont="1" applyBorder="1" applyAlignment="1" applyProtection="1">
      <alignment shrinkToFit="1"/>
      <protection hidden="1"/>
    </xf>
    <xf numFmtId="0" fontId="48" fillId="0" borderId="9" xfId="0" applyFont="1" applyBorder="1"/>
    <xf numFmtId="0" fontId="48" fillId="0" borderId="0" xfId="0" applyFont="1" applyProtection="1">
      <protection hidden="1"/>
    </xf>
    <xf numFmtId="0" fontId="48" fillId="0" borderId="0" xfId="0" applyFont="1"/>
    <xf numFmtId="0" fontId="49" fillId="0" borderId="0" xfId="0" applyFont="1"/>
    <xf numFmtId="0" fontId="50" fillId="0" borderId="9" xfId="0" applyFont="1" applyBorder="1" applyAlignment="1" applyProtection="1">
      <alignment horizontal="left"/>
      <protection hidden="1"/>
    </xf>
    <xf numFmtId="0" fontId="50" fillId="0" borderId="0" xfId="0" applyFont="1" applyAlignment="1">
      <alignment horizontal="left"/>
    </xf>
    <xf numFmtId="0" fontId="51" fillId="0" borderId="0" xfId="0" applyFont="1" applyAlignment="1" applyProtection="1">
      <alignment horizontal="left"/>
      <protection hidden="1"/>
    </xf>
    <xf numFmtId="0" fontId="50" fillId="0" borderId="9" xfId="0" applyFont="1" applyBorder="1" applyAlignment="1">
      <alignment horizontal="left"/>
    </xf>
    <xf numFmtId="0" fontId="52" fillId="14" borderId="0" xfId="2" applyFont="1" applyFill="1"/>
    <xf numFmtId="3" fontId="7" fillId="5" borderId="4" xfId="1" applyNumberFormat="1" applyFont="1" applyFill="1" applyBorder="1" applyProtection="1">
      <protection hidden="1"/>
      <extLst>
        <ext xmlns:xfpb="http://schemas.microsoft.com/office/spreadsheetml/2022/featurepropertybag" uri="{C7286773-470A-42A8-94C5-96B5CB345126}">
          <xfpb:xfComplement i="0"/>
        </ext>
      </extLst>
    </xf>
    <xf numFmtId="0" fontId="10" fillId="0" borderId="0" xfId="0" applyFont="1" applyAlignment="1" applyProtection="1">
      <alignment horizontal="left"/>
      <protection hidden="1"/>
    </xf>
    <xf numFmtId="0" fontId="11" fillId="0" borderId="0" xfId="0" applyFont="1" applyProtection="1">
      <protection locked="0" hidden="1"/>
    </xf>
    <xf numFmtId="0" fontId="7" fillId="3" borderId="1" xfId="0" applyFont="1" applyFill="1" applyBorder="1" applyAlignment="1" applyProtection="1">
      <alignment horizontal="left"/>
      <protection locked="0" hidden="1"/>
    </xf>
    <xf numFmtId="0" fontId="7" fillId="3" borderId="2" xfId="0" applyFont="1" applyFill="1" applyBorder="1" applyAlignment="1" applyProtection="1">
      <alignment horizontal="left"/>
      <protection locked="0" hidden="1"/>
    </xf>
    <xf numFmtId="0" fontId="7" fillId="3" borderId="3" xfId="0" applyFont="1" applyFill="1" applyBorder="1" applyAlignment="1" applyProtection="1">
      <alignment horizontal="left"/>
      <protection locked="0" hidden="1"/>
    </xf>
    <xf numFmtId="0" fontId="7" fillId="3" borderId="1" xfId="0" applyFont="1" applyFill="1" applyBorder="1" applyProtection="1">
      <protection locked="0" hidden="1"/>
    </xf>
    <xf numFmtId="0" fontId="7" fillId="3" borderId="2" xfId="0" applyFont="1" applyFill="1" applyBorder="1" applyProtection="1">
      <protection locked="0" hidden="1"/>
    </xf>
    <xf numFmtId="0" fontId="7" fillId="3" borderId="3" xfId="0" applyFont="1" applyFill="1" applyBorder="1" applyProtection="1">
      <protection locked="0" hidden="1"/>
    </xf>
    <xf numFmtId="0" fontId="2" fillId="0" borderId="0" xfId="0" applyFont="1" applyAlignment="1" applyProtection="1">
      <alignment horizontal="center"/>
      <protection hidden="1"/>
    </xf>
    <xf numFmtId="0" fontId="2" fillId="0" borderId="0" xfId="0" applyFont="1" applyAlignment="1">
      <alignment horizontal="center"/>
    </xf>
    <xf numFmtId="0" fontId="0" fillId="0" borderId="2" xfId="0" applyBorder="1"/>
    <xf numFmtId="0" fontId="0" fillId="0" borderId="3" xfId="0" applyBorder="1"/>
    <xf numFmtId="0" fontId="8" fillId="0" borderId="0" xfId="0" applyFont="1" applyAlignment="1" applyProtection="1">
      <alignment horizontal="left"/>
      <protection hidden="1"/>
    </xf>
    <xf numFmtId="0" fontId="8" fillId="0" borderId="0" xfId="0" applyFont="1" applyAlignment="1">
      <alignment horizontal="left"/>
    </xf>
    <xf numFmtId="0" fontId="8" fillId="0" borderId="0" xfId="0" applyFont="1" applyAlignment="1" applyProtection="1">
      <alignment horizontal="right"/>
      <protection hidden="1"/>
    </xf>
    <xf numFmtId="0" fontId="3" fillId="0" borderId="0" xfId="0" applyFont="1" applyAlignment="1" applyProtection="1">
      <alignment horizontal="center"/>
      <protection hidden="1"/>
    </xf>
    <xf numFmtId="0" fontId="7" fillId="2" borderId="13" xfId="0" applyFont="1" applyFill="1" applyBorder="1" applyProtection="1">
      <protection locked="0" hidden="1"/>
    </xf>
    <xf numFmtId="0" fontId="0" fillId="0" borderId="10" xfId="0" applyBorder="1" applyProtection="1">
      <protection locked="0" hidden="1"/>
    </xf>
    <xf numFmtId="0" fontId="0" fillId="0" borderId="12" xfId="0" applyBorder="1" applyProtection="1">
      <protection locked="0" hidden="1"/>
    </xf>
    <xf numFmtId="14" fontId="7" fillId="2" borderId="1" xfId="0" applyNumberFormat="1" applyFont="1" applyFill="1" applyBorder="1" applyAlignment="1" applyProtection="1">
      <alignment horizontal="center"/>
      <protection locked="0" hidden="1"/>
    </xf>
    <xf numFmtId="0" fontId="0" fillId="0" borderId="3" xfId="0" applyBorder="1" applyAlignment="1" applyProtection="1">
      <alignment horizontal="center"/>
      <protection locked="0" hidden="1"/>
    </xf>
    <xf numFmtId="0" fontId="7" fillId="2" borderId="1" xfId="0" applyFont="1" applyFill="1" applyBorder="1" applyProtection="1">
      <protection locked="0" hidden="1"/>
    </xf>
    <xf numFmtId="0" fontId="7" fillId="2" borderId="2" xfId="0" applyFont="1" applyFill="1" applyBorder="1" applyProtection="1">
      <protection locked="0" hidden="1"/>
    </xf>
    <xf numFmtId="0" fontId="7" fillId="2" borderId="3" xfId="0" applyFont="1" applyFill="1" applyBorder="1" applyProtection="1">
      <protection locked="0" hidden="1"/>
    </xf>
    <xf numFmtId="0" fontId="8" fillId="0" borderId="11" xfId="0" applyFont="1" applyBorder="1" applyAlignment="1" applyProtection="1">
      <alignment horizontal="right"/>
      <protection hidden="1"/>
    </xf>
    <xf numFmtId="0" fontId="17" fillId="0" borderId="0" xfId="0" applyFont="1" applyAlignment="1" applyProtection="1">
      <alignment horizontal="left"/>
      <protection hidden="1"/>
    </xf>
    <xf numFmtId="0" fontId="18" fillId="0" borderId="0" xfId="0" applyFont="1" applyAlignment="1">
      <alignment horizontal="left"/>
    </xf>
    <xf numFmtId="0" fontId="18" fillId="0" borderId="11" xfId="0" applyFont="1" applyBorder="1" applyAlignment="1">
      <alignment horizontal="left"/>
    </xf>
    <xf numFmtId="0" fontId="9" fillId="0" borderId="0" xfId="0" applyFont="1" applyProtection="1">
      <protection hidden="1"/>
    </xf>
    <xf numFmtId="0" fontId="0" fillId="0" borderId="0" xfId="0" applyProtection="1">
      <protection hidden="1"/>
    </xf>
    <xf numFmtId="0" fontId="7" fillId="5" borderId="1" xfId="0" applyFont="1" applyFill="1" applyBorder="1" applyProtection="1">
      <protection hidden="1"/>
    </xf>
    <xf numFmtId="0" fontId="7" fillId="5" borderId="2" xfId="0" applyFont="1" applyFill="1" applyBorder="1" applyProtection="1">
      <protection hidden="1"/>
    </xf>
    <xf numFmtId="0" fontId="7" fillId="5" borderId="3" xfId="0" applyFont="1" applyFill="1" applyBorder="1" applyProtection="1">
      <protection hidden="1"/>
    </xf>
    <xf numFmtId="14" fontId="7" fillId="5" borderId="1" xfId="0" applyNumberFormat="1" applyFont="1" applyFill="1" applyBorder="1" applyAlignment="1" applyProtection="1">
      <alignment horizontal="center"/>
      <protection locked="0" hidden="1"/>
    </xf>
    <xf numFmtId="0" fontId="0" fillId="5" borderId="3" xfId="0" applyFill="1" applyBorder="1" applyAlignment="1" applyProtection="1">
      <alignment horizontal="center"/>
      <protection locked="0" hidden="1"/>
    </xf>
    <xf numFmtId="0" fontId="7" fillId="5" borderId="13" xfId="0" applyFont="1" applyFill="1" applyBorder="1" applyProtection="1">
      <protection locked="0" hidden="1"/>
    </xf>
    <xf numFmtId="0" fontId="0" fillId="5" borderId="10" xfId="0" applyFill="1" applyBorder="1" applyProtection="1">
      <protection locked="0" hidden="1"/>
    </xf>
    <xf numFmtId="0" fontId="0" fillId="5" borderId="12" xfId="0" applyFill="1" applyBorder="1" applyProtection="1">
      <protection locked="0" hidden="1"/>
    </xf>
    <xf numFmtId="0" fontId="7" fillId="5" borderId="1" xfId="0" applyFont="1" applyFill="1" applyBorder="1" applyProtection="1">
      <protection locked="0" hidden="1"/>
    </xf>
    <xf numFmtId="0" fontId="7" fillId="5" borderId="2" xfId="0" applyFont="1" applyFill="1" applyBorder="1" applyProtection="1">
      <protection locked="0" hidden="1"/>
    </xf>
    <xf numFmtId="0" fontId="7" fillId="5" borderId="3" xfId="0" applyFont="1" applyFill="1" applyBorder="1" applyProtection="1">
      <protection locked="0" hidden="1"/>
    </xf>
    <xf numFmtId="0" fontId="7" fillId="5" borderId="1" xfId="0" applyFont="1" applyFill="1" applyBorder="1" applyAlignment="1" applyProtection="1">
      <alignment horizontal="left"/>
      <protection hidden="1"/>
    </xf>
    <xf numFmtId="0" fontId="7" fillId="5" borderId="2" xfId="0" applyFont="1" applyFill="1" applyBorder="1" applyAlignment="1" applyProtection="1">
      <alignment horizontal="left"/>
      <protection hidden="1"/>
    </xf>
    <xf numFmtId="0" fontId="7" fillId="5" borderId="3" xfId="0" applyFont="1" applyFill="1" applyBorder="1" applyAlignment="1" applyProtection="1">
      <alignment horizontal="left"/>
      <protection hidden="1"/>
    </xf>
    <xf numFmtId="0" fontId="27" fillId="0" borderId="0" xfId="0" applyFont="1" applyAlignment="1">
      <alignment horizontal="center" vertical="center"/>
    </xf>
    <xf numFmtId="0" fontId="43" fillId="0" borderId="0" xfId="0" applyFont="1" applyAlignment="1">
      <alignment horizontal="center" vertical="center" wrapText="1"/>
    </xf>
    <xf numFmtId="0" fontId="0" fillId="0" borderId="0" xfId="0" applyAlignment="1">
      <alignment horizontal="center" vertical="center" wrapText="1"/>
    </xf>
    <xf numFmtId="0" fontId="37" fillId="0" borderId="0" xfId="2" applyFont="1" applyAlignment="1" applyProtection="1">
      <alignment horizontal="center" vertical="center" wrapText="1"/>
      <protection locked="0"/>
    </xf>
    <xf numFmtId="0" fontId="10" fillId="0" borderId="0" xfId="0" applyFont="1" applyAlignment="1">
      <alignment wrapText="1"/>
    </xf>
    <xf numFmtId="0" fontId="38" fillId="0" borderId="0" xfId="0" applyFont="1" applyAlignment="1">
      <alignment wrapText="1"/>
    </xf>
    <xf numFmtId="0" fontId="10" fillId="11" borderId="0" xfId="0" applyFont="1" applyFill="1" applyAlignment="1">
      <alignment wrapText="1"/>
    </xf>
    <xf numFmtId="0" fontId="11" fillId="11" borderId="0" xfId="0" applyFont="1" applyFill="1"/>
    <xf numFmtId="0" fontId="10" fillId="5" borderId="0" xfId="0" applyFont="1" applyFill="1" applyAlignment="1">
      <alignment horizontal="left" vertical="top" wrapText="1"/>
    </xf>
    <xf numFmtId="165" fontId="0" fillId="0" borderId="19" xfId="0" applyNumberFormat="1"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3" fontId="7" fillId="5" borderId="1" xfId="1" applyNumberFormat="1" applyFont="1" applyFill="1" applyBorder="1" applyProtection="1">
      <protection locked="0" hidden="1"/>
    </xf>
    <xf numFmtId="0" fontId="8" fillId="0" borderId="0" xfId="0" applyFont="1" applyFill="1" applyBorder="1" applyAlignment="1" applyProtection="1">
      <alignment horizontal="center"/>
      <protection hidden="1"/>
    </xf>
    <xf numFmtId="0" fontId="8" fillId="0" borderId="0" xfId="0" applyFont="1" applyFill="1" applyBorder="1" applyAlignment="1" applyProtection="1">
      <alignment horizontal="center" vertical="center"/>
      <protection locked="0" hidden="1"/>
    </xf>
    <xf numFmtId="0" fontId="8" fillId="0" borderId="0" xfId="0" applyFont="1" applyFill="1" applyBorder="1" applyAlignment="1" applyProtection="1">
      <alignment horizontal="center"/>
      <protection locked="0" hidden="1"/>
    </xf>
    <xf numFmtId="0" fontId="0" fillId="0" borderId="0" xfId="0" applyFill="1" applyBorder="1" applyProtection="1">
      <protection locked="0" hidden="1"/>
    </xf>
    <xf numFmtId="10" fontId="0" fillId="0" borderId="0" xfId="0" applyNumberFormat="1" applyFill="1" applyBorder="1" applyProtection="1">
      <protection locked="0" hidden="1"/>
    </xf>
    <xf numFmtId="3" fontId="7" fillId="0" borderId="0" xfId="0" applyNumberFormat="1" applyFont="1" applyFill="1" applyBorder="1" applyProtection="1">
      <protection locked="0" hidden="1"/>
    </xf>
    <xf numFmtId="3" fontId="7" fillId="0" borderId="0" xfId="0" quotePrefix="1" applyNumberFormat="1" applyFont="1" applyFill="1" applyBorder="1" applyProtection="1">
      <protection locked="0" hidden="1"/>
    </xf>
    <xf numFmtId="3" fontId="7" fillId="0" borderId="0" xfId="0" applyNumberFormat="1" applyFont="1" applyFill="1" applyBorder="1" applyProtection="1">
      <protection hidden="1"/>
    </xf>
    <xf numFmtId="3" fontId="7" fillId="5" borderId="8" xfId="1" applyNumberFormat="1" applyFont="1" applyFill="1" applyBorder="1" applyProtection="1">
      <protection locked="0" hidden="1"/>
    </xf>
    <xf numFmtId="3" fontId="7" fillId="5" borderId="25" xfId="1" applyNumberFormat="1" applyFont="1" applyFill="1" applyBorder="1" applyProtection="1">
      <protection locked="0" hidden="1"/>
    </xf>
    <xf numFmtId="3" fontId="7" fillId="5" borderId="6" xfId="1" applyNumberFormat="1" applyFont="1" applyFill="1" applyBorder="1" applyProtection="1">
      <protection locked="0" hidden="1"/>
    </xf>
    <xf numFmtId="3" fontId="7" fillId="5" borderId="8" xfId="0" applyNumberFormat="1" applyFont="1" applyFill="1" applyBorder="1" applyProtection="1">
      <protection locked="0" hidden="1"/>
    </xf>
    <xf numFmtId="3" fontId="7" fillId="5" borderId="25" xfId="0" applyNumberFormat="1" applyFont="1" applyFill="1" applyBorder="1" applyProtection="1">
      <protection locked="0" hidden="1"/>
    </xf>
    <xf numFmtId="3" fontId="7" fillId="5" borderId="26" xfId="0" applyNumberFormat="1" applyFont="1" applyFill="1" applyBorder="1" applyProtection="1">
      <protection locked="0" hidden="1"/>
    </xf>
    <xf numFmtId="3" fontId="7" fillId="5" borderId="6" xfId="0" applyNumberFormat="1" applyFont="1" applyFill="1" applyBorder="1" applyProtection="1">
      <protection locked="0" hidden="1"/>
    </xf>
    <xf numFmtId="3" fontId="7" fillId="5" borderId="6" xfId="0" quotePrefix="1" applyNumberFormat="1" applyFont="1" applyFill="1" applyBorder="1" applyProtection="1">
      <protection locked="0" hidden="1"/>
    </xf>
    <xf numFmtId="3" fontId="7" fillId="5" borderId="23" xfId="0" applyNumberFormat="1" applyFont="1" applyFill="1" applyBorder="1" applyProtection="1">
      <protection hidden="1"/>
    </xf>
    <xf numFmtId="3" fontId="7" fillId="5" borderId="23" xfId="1" applyNumberFormat="1" applyFont="1" applyFill="1" applyBorder="1" applyProtection="1">
      <protection locked="0" hidden="1"/>
    </xf>
    <xf numFmtId="0" fontId="0" fillId="0" borderId="0" xfId="0"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CFF99"/>
      <color rgb="FFE1D1F9"/>
      <color rgb="FFFFCCFF"/>
      <color rgb="FF66FFFF"/>
      <color rgb="FFCC99FF"/>
      <color rgb="FFFFFF99"/>
      <color rgb="FFFF7C80"/>
      <color rgb="FFFF99FF"/>
      <color rgb="FFFF9999"/>
      <color rgb="FFFD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9</xdr:col>
      <xdr:colOff>100965</xdr:colOff>
      <xdr:row>133</xdr:row>
      <xdr:rowOff>28575</xdr:rowOff>
    </xdr:from>
    <xdr:to>
      <xdr:col>12</xdr:col>
      <xdr:colOff>55402</xdr:colOff>
      <xdr:row>140</xdr:row>
      <xdr:rowOff>207645</xdr:rowOff>
    </xdr:to>
    <xdr:pic>
      <xdr:nvPicPr>
        <xdr:cNvPr id="17" name="Picture 16">
          <a:extLst>
            <a:ext uri="{FF2B5EF4-FFF2-40B4-BE49-F238E27FC236}">
              <a16:creationId xmlns:a16="http://schemas.microsoft.com/office/drawing/2014/main" id="{1E12BF32-0FC1-F9EE-1A89-DA2DFBD2EFDF}"/>
            </a:ext>
          </a:extLst>
        </xdr:cNvPr>
        <xdr:cNvPicPr>
          <a:picLocks noChangeAspect="1"/>
        </xdr:cNvPicPr>
      </xdr:nvPicPr>
      <xdr:blipFill rotWithShape="1">
        <a:blip xmlns:r="http://schemas.openxmlformats.org/officeDocument/2006/relationships" r:embed="rId1"/>
        <a:srcRect b="37204"/>
        <a:stretch>
          <a:fillRect/>
        </a:stretch>
      </xdr:blipFill>
      <xdr:spPr>
        <a:xfrm>
          <a:off x="5273040" y="29832300"/>
          <a:ext cx="1783237" cy="1779270"/>
        </a:xfrm>
        <a:prstGeom prst="rect">
          <a:avLst/>
        </a:prstGeom>
        <a:ln>
          <a:solidFill>
            <a:schemeClr val="tx1"/>
          </a:solidFill>
        </a:ln>
      </xdr:spPr>
    </xdr:pic>
    <xdr:clientData/>
  </xdr:twoCellAnchor>
  <xdr:twoCellAnchor editAs="oneCell">
    <xdr:from>
      <xdr:col>3</xdr:col>
      <xdr:colOff>9886</xdr:colOff>
      <xdr:row>12</xdr:row>
      <xdr:rowOff>81915</xdr:rowOff>
    </xdr:from>
    <xdr:to>
      <xdr:col>12</xdr:col>
      <xdr:colOff>95250</xdr:colOff>
      <xdr:row>14</xdr:row>
      <xdr:rowOff>15240</xdr:rowOff>
    </xdr:to>
    <xdr:pic>
      <xdr:nvPicPr>
        <xdr:cNvPr id="2" name="Picture 1">
          <a:extLst>
            <a:ext uri="{FF2B5EF4-FFF2-40B4-BE49-F238E27FC236}">
              <a16:creationId xmlns:a16="http://schemas.microsoft.com/office/drawing/2014/main" id="{31DB0370-6B55-B4DD-BB51-9A7442A6CF9C}"/>
            </a:ext>
          </a:extLst>
        </xdr:cNvPr>
        <xdr:cNvPicPr>
          <a:picLocks noChangeAspect="1"/>
        </xdr:cNvPicPr>
      </xdr:nvPicPr>
      <xdr:blipFill rotWithShape="1">
        <a:blip xmlns:r="http://schemas.openxmlformats.org/officeDocument/2006/relationships" r:embed="rId2"/>
        <a:srcRect l="1" r="1449" b="-3029"/>
        <a:stretch>
          <a:fillRect/>
        </a:stretch>
      </xdr:blipFill>
      <xdr:spPr>
        <a:xfrm>
          <a:off x="1524361" y="3444240"/>
          <a:ext cx="5567954" cy="382905"/>
        </a:xfrm>
        <a:prstGeom prst="rect">
          <a:avLst/>
        </a:prstGeom>
        <a:ln>
          <a:solidFill>
            <a:schemeClr val="tx1"/>
          </a:solidFill>
        </a:ln>
      </xdr:spPr>
    </xdr:pic>
    <xdr:clientData/>
  </xdr:twoCellAnchor>
  <xdr:twoCellAnchor editAs="oneCell">
    <xdr:from>
      <xdr:col>4</xdr:col>
      <xdr:colOff>76803</xdr:colOff>
      <xdr:row>60</xdr:row>
      <xdr:rowOff>24680</xdr:rowOff>
    </xdr:from>
    <xdr:to>
      <xdr:col>16</xdr:col>
      <xdr:colOff>571501</xdr:colOff>
      <xdr:row>71</xdr:row>
      <xdr:rowOff>17789</xdr:rowOff>
    </xdr:to>
    <xdr:pic>
      <xdr:nvPicPr>
        <xdr:cNvPr id="11" name="Picture 10">
          <a:extLst>
            <a:ext uri="{FF2B5EF4-FFF2-40B4-BE49-F238E27FC236}">
              <a16:creationId xmlns:a16="http://schemas.microsoft.com/office/drawing/2014/main" id="{4A17B169-97CA-525F-06A8-4E16563DE32F}"/>
            </a:ext>
          </a:extLst>
        </xdr:cNvPr>
        <xdr:cNvPicPr>
          <a:picLocks noChangeAspect="1"/>
        </xdr:cNvPicPr>
      </xdr:nvPicPr>
      <xdr:blipFill>
        <a:blip xmlns:r="http://schemas.openxmlformats.org/officeDocument/2006/relationships" r:embed="rId3"/>
        <a:stretch>
          <a:fillRect/>
        </a:stretch>
      </xdr:blipFill>
      <xdr:spPr>
        <a:xfrm>
          <a:off x="2200878" y="10416455"/>
          <a:ext cx="7809898" cy="3243039"/>
        </a:xfrm>
        <a:prstGeom prst="rect">
          <a:avLst/>
        </a:prstGeom>
        <a:ln>
          <a:solidFill>
            <a:schemeClr val="tx1"/>
          </a:solidFill>
        </a:ln>
      </xdr:spPr>
    </xdr:pic>
    <xdr:clientData/>
  </xdr:twoCellAnchor>
  <xdr:twoCellAnchor editAs="oneCell">
    <xdr:from>
      <xdr:col>3</xdr:col>
      <xdr:colOff>11430</xdr:colOff>
      <xdr:row>41</xdr:row>
      <xdr:rowOff>161352</xdr:rowOff>
    </xdr:from>
    <xdr:to>
      <xdr:col>14</xdr:col>
      <xdr:colOff>96448</xdr:colOff>
      <xdr:row>44</xdr:row>
      <xdr:rowOff>169670</xdr:rowOff>
    </xdr:to>
    <xdr:pic>
      <xdr:nvPicPr>
        <xdr:cNvPr id="12" name="Picture 11">
          <a:extLst>
            <a:ext uri="{FF2B5EF4-FFF2-40B4-BE49-F238E27FC236}">
              <a16:creationId xmlns:a16="http://schemas.microsoft.com/office/drawing/2014/main" id="{C2DE40C3-630D-EDA4-FB68-6CB0A1AD5EA0}"/>
            </a:ext>
          </a:extLst>
        </xdr:cNvPr>
        <xdr:cNvPicPr>
          <a:picLocks noChangeAspect="1"/>
        </xdr:cNvPicPr>
      </xdr:nvPicPr>
      <xdr:blipFill>
        <a:blip xmlns:r="http://schemas.openxmlformats.org/officeDocument/2006/relationships" r:embed="rId4"/>
        <a:stretch>
          <a:fillRect/>
        </a:stretch>
      </xdr:blipFill>
      <xdr:spPr>
        <a:xfrm>
          <a:off x="1525905" y="9657777"/>
          <a:ext cx="6777283" cy="707453"/>
        </a:xfrm>
        <a:prstGeom prst="rect">
          <a:avLst/>
        </a:prstGeom>
        <a:ln>
          <a:solidFill>
            <a:schemeClr val="tx1"/>
          </a:solidFill>
        </a:ln>
      </xdr:spPr>
    </xdr:pic>
    <xdr:clientData/>
  </xdr:twoCellAnchor>
  <xdr:twoCellAnchor>
    <xdr:from>
      <xdr:col>15</xdr:col>
      <xdr:colOff>190500</xdr:colOff>
      <xdr:row>58</xdr:row>
      <xdr:rowOff>129540</xdr:rowOff>
    </xdr:from>
    <xdr:to>
      <xdr:col>16</xdr:col>
      <xdr:colOff>57150</xdr:colOff>
      <xdr:row>61</xdr:row>
      <xdr:rowOff>123825</xdr:rowOff>
    </xdr:to>
    <xdr:cxnSp macro="">
      <xdr:nvCxnSpPr>
        <xdr:cNvPr id="19" name="Straight Arrow Connector 18">
          <a:extLst>
            <a:ext uri="{FF2B5EF4-FFF2-40B4-BE49-F238E27FC236}">
              <a16:creationId xmlns:a16="http://schemas.microsoft.com/office/drawing/2014/main" id="{27BD1005-0C05-3E2F-9CB3-C9F0970961C6}"/>
            </a:ext>
          </a:extLst>
        </xdr:cNvPr>
        <xdr:cNvCxnSpPr/>
      </xdr:nvCxnSpPr>
      <xdr:spPr>
        <a:xfrm>
          <a:off x="9020175" y="10159365"/>
          <a:ext cx="476250" cy="4895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28575</xdr:colOff>
      <xdr:row>60</xdr:row>
      <xdr:rowOff>104775</xdr:rowOff>
    </xdr:from>
    <xdr:to>
      <xdr:col>15</xdr:col>
      <xdr:colOff>409575</xdr:colOff>
      <xdr:row>71</xdr:row>
      <xdr:rowOff>57150</xdr:rowOff>
    </xdr:to>
    <xdr:sp macro="" textlink="">
      <xdr:nvSpPr>
        <xdr:cNvPr id="23" name="Rectangle: Rounded Corners 22">
          <a:extLst>
            <a:ext uri="{FF2B5EF4-FFF2-40B4-BE49-F238E27FC236}">
              <a16:creationId xmlns:a16="http://schemas.microsoft.com/office/drawing/2014/main" id="{221163E6-BCAB-F424-6756-08DDD980DBD2}"/>
            </a:ext>
          </a:extLst>
        </xdr:cNvPr>
        <xdr:cNvSpPr/>
      </xdr:nvSpPr>
      <xdr:spPr>
        <a:xfrm>
          <a:off x="6419850" y="10496550"/>
          <a:ext cx="2819400" cy="3190875"/>
        </a:xfrm>
        <a:prstGeom prst="roundRect">
          <a:avLst/>
        </a:prstGeom>
        <a:noFill/>
        <a:ln w="38100">
          <a:solidFill>
            <a:sysClr val="windowText" lastClr="00000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219076</xdr:colOff>
      <xdr:row>59</xdr:row>
      <xdr:rowOff>66674</xdr:rowOff>
    </xdr:from>
    <xdr:to>
      <xdr:col>4</xdr:col>
      <xdr:colOff>53341</xdr:colOff>
      <xdr:row>71</xdr:row>
      <xdr:rowOff>15239</xdr:rowOff>
    </xdr:to>
    <xdr:sp macro="" textlink="">
      <xdr:nvSpPr>
        <xdr:cNvPr id="24" name="Rectangle: Rounded Corners 23">
          <a:extLst>
            <a:ext uri="{FF2B5EF4-FFF2-40B4-BE49-F238E27FC236}">
              <a16:creationId xmlns:a16="http://schemas.microsoft.com/office/drawing/2014/main" id="{737E2DE9-84DD-561E-F263-89A236553484}"/>
            </a:ext>
          </a:extLst>
        </xdr:cNvPr>
        <xdr:cNvSpPr/>
      </xdr:nvSpPr>
      <xdr:spPr>
        <a:xfrm>
          <a:off x="219076" y="10325099"/>
          <a:ext cx="1958340" cy="3320415"/>
        </a:xfrm>
        <a:prstGeom prst="roundRect">
          <a:avLst/>
        </a:prstGeom>
        <a:noFill/>
        <a:ln w="38100">
          <a:solidFill>
            <a:sysClr val="windowText" lastClr="00000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443865</xdr:colOff>
      <xdr:row>62</xdr:row>
      <xdr:rowOff>323850</xdr:rowOff>
    </xdr:from>
    <xdr:to>
      <xdr:col>11</xdr:col>
      <xdr:colOff>297180</xdr:colOff>
      <xdr:row>64</xdr:row>
      <xdr:rowOff>64770</xdr:rowOff>
    </xdr:to>
    <xdr:cxnSp macro="">
      <xdr:nvCxnSpPr>
        <xdr:cNvPr id="28" name="Straight Arrow Connector 27">
          <a:extLst>
            <a:ext uri="{FF2B5EF4-FFF2-40B4-BE49-F238E27FC236}">
              <a16:creationId xmlns:a16="http://schemas.microsoft.com/office/drawing/2014/main" id="{965246EE-F02D-E0B8-B53D-30C20BC4D764}"/>
            </a:ext>
          </a:extLst>
        </xdr:cNvPr>
        <xdr:cNvCxnSpPr/>
      </xdr:nvCxnSpPr>
      <xdr:spPr>
        <a:xfrm flipV="1">
          <a:off x="1958340" y="11077575"/>
          <a:ext cx="4730115" cy="217170"/>
        </a:xfrm>
        <a:prstGeom prst="straightConnector1">
          <a:avLst/>
        </a:prstGeom>
        <a:ln w="38100">
          <a:solidFill>
            <a:sysClr val="windowText" lastClr="000000"/>
          </a:solidFill>
          <a:headEnd type="oval"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49530</xdr:colOff>
      <xdr:row>80</xdr:row>
      <xdr:rowOff>79868</xdr:rowOff>
    </xdr:from>
    <xdr:to>
      <xdr:col>12</xdr:col>
      <xdr:colOff>245745</xdr:colOff>
      <xdr:row>83</xdr:row>
      <xdr:rowOff>93446</xdr:rowOff>
    </xdr:to>
    <xdr:pic>
      <xdr:nvPicPr>
        <xdr:cNvPr id="30" name="Picture 29">
          <a:extLst>
            <a:ext uri="{FF2B5EF4-FFF2-40B4-BE49-F238E27FC236}">
              <a16:creationId xmlns:a16="http://schemas.microsoft.com/office/drawing/2014/main" id="{996B796B-5A79-C93E-C402-4E9C08E55740}"/>
            </a:ext>
          </a:extLst>
        </xdr:cNvPr>
        <xdr:cNvPicPr>
          <a:picLocks noChangeAspect="1"/>
        </xdr:cNvPicPr>
      </xdr:nvPicPr>
      <xdr:blipFill rotWithShape="1">
        <a:blip xmlns:r="http://schemas.openxmlformats.org/officeDocument/2006/relationships" r:embed="rId5"/>
        <a:srcRect r="705"/>
        <a:stretch>
          <a:fillRect/>
        </a:stretch>
      </xdr:blipFill>
      <xdr:spPr>
        <a:xfrm>
          <a:off x="1564005" y="18739343"/>
          <a:ext cx="5692140" cy="703188"/>
        </a:xfrm>
        <a:prstGeom prst="rect">
          <a:avLst/>
        </a:prstGeom>
        <a:ln>
          <a:solidFill>
            <a:schemeClr val="tx1"/>
          </a:solidFill>
        </a:ln>
      </xdr:spPr>
    </xdr:pic>
    <xdr:clientData/>
  </xdr:twoCellAnchor>
  <xdr:twoCellAnchor editAs="oneCell">
    <xdr:from>
      <xdr:col>3</xdr:col>
      <xdr:colOff>28575</xdr:colOff>
      <xdr:row>92</xdr:row>
      <xdr:rowOff>0</xdr:rowOff>
    </xdr:from>
    <xdr:to>
      <xdr:col>13</xdr:col>
      <xdr:colOff>59995</xdr:colOff>
      <xdr:row>93</xdr:row>
      <xdr:rowOff>22859</xdr:rowOff>
    </xdr:to>
    <xdr:pic>
      <xdr:nvPicPr>
        <xdr:cNvPr id="31" name="Picture 30">
          <a:extLst>
            <a:ext uri="{FF2B5EF4-FFF2-40B4-BE49-F238E27FC236}">
              <a16:creationId xmlns:a16="http://schemas.microsoft.com/office/drawing/2014/main" id="{9887B87F-9791-A38A-5C5C-731B62D5887E}"/>
            </a:ext>
          </a:extLst>
        </xdr:cNvPr>
        <xdr:cNvPicPr>
          <a:picLocks noChangeAspect="1"/>
        </xdr:cNvPicPr>
      </xdr:nvPicPr>
      <xdr:blipFill>
        <a:blip xmlns:r="http://schemas.openxmlformats.org/officeDocument/2006/relationships" r:embed="rId6"/>
        <a:stretch>
          <a:fillRect/>
        </a:stretch>
      </xdr:blipFill>
      <xdr:spPr>
        <a:xfrm>
          <a:off x="1543050" y="21097875"/>
          <a:ext cx="6131230" cy="247649"/>
        </a:xfrm>
        <a:prstGeom prst="rect">
          <a:avLst/>
        </a:prstGeom>
        <a:ln>
          <a:solidFill>
            <a:schemeClr val="tx1"/>
          </a:solidFill>
        </a:ln>
      </xdr:spPr>
    </xdr:pic>
    <xdr:clientData/>
  </xdr:twoCellAnchor>
  <xdr:twoCellAnchor editAs="oneCell">
    <xdr:from>
      <xdr:col>3</xdr:col>
      <xdr:colOff>30480</xdr:colOff>
      <xdr:row>27</xdr:row>
      <xdr:rowOff>63381</xdr:rowOff>
    </xdr:from>
    <xdr:to>
      <xdr:col>14</xdr:col>
      <xdr:colOff>288933</xdr:colOff>
      <xdr:row>31</xdr:row>
      <xdr:rowOff>55413</xdr:rowOff>
    </xdr:to>
    <xdr:pic>
      <xdr:nvPicPr>
        <xdr:cNvPr id="34" name="Picture 33">
          <a:extLst>
            <a:ext uri="{FF2B5EF4-FFF2-40B4-BE49-F238E27FC236}">
              <a16:creationId xmlns:a16="http://schemas.microsoft.com/office/drawing/2014/main" id="{E838B6FF-9897-304D-F8C0-2307DE4BB8E2}"/>
            </a:ext>
          </a:extLst>
        </xdr:cNvPr>
        <xdr:cNvPicPr>
          <a:picLocks noChangeAspect="1"/>
        </xdr:cNvPicPr>
      </xdr:nvPicPr>
      <xdr:blipFill>
        <a:blip xmlns:r="http://schemas.openxmlformats.org/officeDocument/2006/relationships" r:embed="rId7"/>
        <a:stretch>
          <a:fillRect/>
        </a:stretch>
      </xdr:blipFill>
      <xdr:spPr>
        <a:xfrm>
          <a:off x="1544955" y="6607056"/>
          <a:ext cx="6971673" cy="915957"/>
        </a:xfrm>
        <a:prstGeom prst="rect">
          <a:avLst/>
        </a:prstGeom>
        <a:ln>
          <a:solidFill>
            <a:schemeClr val="tx1"/>
          </a:solidFill>
        </a:ln>
      </xdr:spPr>
    </xdr:pic>
    <xdr:clientData/>
  </xdr:twoCellAnchor>
  <xdr:twoCellAnchor editAs="oneCell">
    <xdr:from>
      <xdr:col>2</xdr:col>
      <xdr:colOff>40005</xdr:colOff>
      <xdr:row>133</xdr:row>
      <xdr:rowOff>24971</xdr:rowOff>
    </xdr:from>
    <xdr:to>
      <xdr:col>4</xdr:col>
      <xdr:colOff>360045</xdr:colOff>
      <xdr:row>140</xdr:row>
      <xdr:rowOff>173973</xdr:rowOff>
    </xdr:to>
    <xdr:pic>
      <xdr:nvPicPr>
        <xdr:cNvPr id="35" name="Picture 34">
          <a:extLst>
            <a:ext uri="{FF2B5EF4-FFF2-40B4-BE49-F238E27FC236}">
              <a16:creationId xmlns:a16="http://schemas.microsoft.com/office/drawing/2014/main" id="{E0BF71E7-E1A7-363C-7C48-CDDF094772CC}"/>
            </a:ext>
          </a:extLst>
        </xdr:cNvPr>
        <xdr:cNvPicPr>
          <a:picLocks noChangeAspect="1"/>
        </xdr:cNvPicPr>
      </xdr:nvPicPr>
      <xdr:blipFill>
        <a:blip xmlns:r="http://schemas.openxmlformats.org/officeDocument/2006/relationships" r:embed="rId8"/>
        <a:stretch>
          <a:fillRect/>
        </a:stretch>
      </xdr:blipFill>
      <xdr:spPr>
        <a:xfrm>
          <a:off x="944880" y="29828696"/>
          <a:ext cx="1546860" cy="1749202"/>
        </a:xfrm>
        <a:prstGeom prst="rect">
          <a:avLst/>
        </a:prstGeom>
        <a:ln>
          <a:solidFill>
            <a:schemeClr val="tx1"/>
          </a:solidFill>
        </a:ln>
      </xdr:spPr>
    </xdr:pic>
    <xdr:clientData/>
  </xdr:twoCellAnchor>
  <xdr:twoCellAnchor editAs="oneCell">
    <xdr:from>
      <xdr:col>4</xdr:col>
      <xdr:colOff>352425</xdr:colOff>
      <xdr:row>133</xdr:row>
      <xdr:rowOff>28575</xdr:rowOff>
    </xdr:from>
    <xdr:to>
      <xdr:col>7</xdr:col>
      <xdr:colOff>382905</xdr:colOff>
      <xdr:row>138</xdr:row>
      <xdr:rowOff>95057</xdr:rowOff>
    </xdr:to>
    <xdr:pic>
      <xdr:nvPicPr>
        <xdr:cNvPr id="38" name="Picture 37">
          <a:extLst>
            <a:ext uri="{FF2B5EF4-FFF2-40B4-BE49-F238E27FC236}">
              <a16:creationId xmlns:a16="http://schemas.microsoft.com/office/drawing/2014/main" id="{19453CA8-401F-ED2D-A864-01527FCE005D}"/>
            </a:ext>
          </a:extLst>
        </xdr:cNvPr>
        <xdr:cNvPicPr>
          <a:picLocks noChangeAspect="1"/>
        </xdr:cNvPicPr>
      </xdr:nvPicPr>
      <xdr:blipFill>
        <a:blip xmlns:r="http://schemas.openxmlformats.org/officeDocument/2006/relationships" r:embed="rId9"/>
        <a:stretch>
          <a:fillRect/>
        </a:stretch>
      </xdr:blipFill>
      <xdr:spPr>
        <a:xfrm>
          <a:off x="2476500" y="29832300"/>
          <a:ext cx="1859280" cy="1219007"/>
        </a:xfrm>
        <a:prstGeom prst="rect">
          <a:avLst/>
        </a:prstGeom>
        <a:ln>
          <a:solidFill>
            <a:schemeClr val="tx1"/>
          </a:solidFill>
        </a:ln>
      </xdr:spPr>
    </xdr:pic>
    <xdr:clientData/>
  </xdr:twoCellAnchor>
  <xdr:twoCellAnchor editAs="oneCell">
    <xdr:from>
      <xdr:col>3</xdr:col>
      <xdr:colOff>24766</xdr:colOff>
      <xdr:row>101</xdr:row>
      <xdr:rowOff>11430</xdr:rowOff>
    </xdr:from>
    <xdr:to>
      <xdr:col>16</xdr:col>
      <xdr:colOff>95251</xdr:colOff>
      <xdr:row>103</xdr:row>
      <xdr:rowOff>170086</xdr:rowOff>
    </xdr:to>
    <xdr:pic>
      <xdr:nvPicPr>
        <xdr:cNvPr id="39" name="Picture 38">
          <a:extLst>
            <a:ext uri="{FF2B5EF4-FFF2-40B4-BE49-F238E27FC236}">
              <a16:creationId xmlns:a16="http://schemas.microsoft.com/office/drawing/2014/main" id="{4CFBFD37-55FD-C54E-8DB2-17293B6089EC}"/>
            </a:ext>
          </a:extLst>
        </xdr:cNvPr>
        <xdr:cNvPicPr>
          <a:picLocks noChangeAspect="1"/>
        </xdr:cNvPicPr>
      </xdr:nvPicPr>
      <xdr:blipFill>
        <a:blip xmlns:r="http://schemas.openxmlformats.org/officeDocument/2006/relationships" r:embed="rId10"/>
        <a:stretch>
          <a:fillRect/>
        </a:stretch>
      </xdr:blipFill>
      <xdr:spPr>
        <a:xfrm>
          <a:off x="1539241" y="22966680"/>
          <a:ext cx="7981950" cy="619666"/>
        </a:xfrm>
        <a:prstGeom prst="rect">
          <a:avLst/>
        </a:prstGeom>
        <a:ln>
          <a:solidFill>
            <a:schemeClr val="tx1"/>
          </a:solidFill>
        </a:ln>
      </xdr:spPr>
    </xdr:pic>
    <xdr:clientData/>
  </xdr:twoCellAnchor>
  <xdr:twoCellAnchor editAs="oneCell">
    <xdr:from>
      <xdr:col>2</xdr:col>
      <xdr:colOff>57151</xdr:colOff>
      <xdr:row>115</xdr:row>
      <xdr:rowOff>151314</xdr:rowOff>
    </xdr:from>
    <xdr:to>
      <xdr:col>16</xdr:col>
      <xdr:colOff>304801</xdr:colOff>
      <xdr:row>118</xdr:row>
      <xdr:rowOff>59160</xdr:rowOff>
    </xdr:to>
    <xdr:pic>
      <xdr:nvPicPr>
        <xdr:cNvPr id="40" name="Picture 39">
          <a:extLst>
            <a:ext uri="{FF2B5EF4-FFF2-40B4-BE49-F238E27FC236}">
              <a16:creationId xmlns:a16="http://schemas.microsoft.com/office/drawing/2014/main" id="{BF909B61-1318-5489-E373-4A8FF892DD18}"/>
            </a:ext>
          </a:extLst>
        </xdr:cNvPr>
        <xdr:cNvPicPr>
          <a:picLocks noChangeAspect="1"/>
        </xdr:cNvPicPr>
      </xdr:nvPicPr>
      <xdr:blipFill>
        <a:blip xmlns:r="http://schemas.openxmlformats.org/officeDocument/2006/relationships" r:embed="rId11"/>
        <a:stretch>
          <a:fillRect/>
        </a:stretch>
      </xdr:blipFill>
      <xdr:spPr>
        <a:xfrm>
          <a:off x="962026" y="26173614"/>
          <a:ext cx="8782050" cy="603171"/>
        </a:xfrm>
        <a:prstGeom prst="rect">
          <a:avLst/>
        </a:prstGeom>
        <a:ln>
          <a:solidFill>
            <a:schemeClr val="tx1"/>
          </a:solidFill>
        </a:ln>
      </xdr:spPr>
    </xdr:pic>
    <xdr:clientData/>
  </xdr:twoCellAnchor>
  <xdr:twoCellAnchor editAs="oneCell">
    <xdr:from>
      <xdr:col>12</xdr:col>
      <xdr:colOff>45720</xdr:colOff>
      <xdr:row>133</xdr:row>
      <xdr:rowOff>30480</xdr:rowOff>
    </xdr:from>
    <xdr:to>
      <xdr:col>16</xdr:col>
      <xdr:colOff>74641</xdr:colOff>
      <xdr:row>138</xdr:row>
      <xdr:rowOff>17303</xdr:rowOff>
    </xdr:to>
    <xdr:pic>
      <xdr:nvPicPr>
        <xdr:cNvPr id="41" name="Picture 40">
          <a:extLst>
            <a:ext uri="{FF2B5EF4-FFF2-40B4-BE49-F238E27FC236}">
              <a16:creationId xmlns:a16="http://schemas.microsoft.com/office/drawing/2014/main" id="{B33FE3F1-F582-8C07-319C-E250304B8BDC}"/>
            </a:ext>
          </a:extLst>
        </xdr:cNvPr>
        <xdr:cNvPicPr>
          <a:picLocks noChangeAspect="1"/>
        </xdr:cNvPicPr>
      </xdr:nvPicPr>
      <xdr:blipFill>
        <a:blip xmlns:r="http://schemas.openxmlformats.org/officeDocument/2006/relationships" r:embed="rId12"/>
        <a:stretch>
          <a:fillRect/>
        </a:stretch>
      </xdr:blipFill>
      <xdr:spPr>
        <a:xfrm>
          <a:off x="7046595" y="29834205"/>
          <a:ext cx="2467321" cy="1129823"/>
        </a:xfrm>
        <a:prstGeom prst="rect">
          <a:avLst/>
        </a:prstGeom>
        <a:ln>
          <a:solidFill>
            <a:schemeClr val="tx1"/>
          </a:solidFill>
        </a:ln>
      </xdr:spPr>
    </xdr:pic>
    <xdr:clientData/>
  </xdr:twoCellAnchor>
  <xdr:twoCellAnchor>
    <xdr:from>
      <xdr:col>8</xdr:col>
      <xdr:colOff>590550</xdr:colOff>
      <xdr:row>57</xdr:row>
      <xdr:rowOff>95250</xdr:rowOff>
    </xdr:from>
    <xdr:to>
      <xdr:col>10</xdr:col>
      <xdr:colOff>228600</xdr:colOff>
      <xdr:row>57</xdr:row>
      <xdr:rowOff>133350</xdr:rowOff>
    </xdr:to>
    <xdr:cxnSp macro="">
      <xdr:nvCxnSpPr>
        <xdr:cNvPr id="44" name="Straight Connector 43">
          <a:extLst>
            <a:ext uri="{FF2B5EF4-FFF2-40B4-BE49-F238E27FC236}">
              <a16:creationId xmlns:a16="http://schemas.microsoft.com/office/drawing/2014/main" id="{5A1D22CE-A934-2E6B-03B3-339100DBA53F}"/>
            </a:ext>
          </a:extLst>
        </xdr:cNvPr>
        <xdr:cNvCxnSpPr/>
      </xdr:nvCxnSpPr>
      <xdr:spPr>
        <a:xfrm flipV="1">
          <a:off x="5153025" y="13115925"/>
          <a:ext cx="857250" cy="38100"/>
        </a:xfrm>
        <a:prstGeom prst="line">
          <a:avLst/>
        </a:prstGeom>
        <a:ln>
          <a:solidFill>
            <a:schemeClr val="tx1"/>
          </a:solidFill>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8</xdr:col>
      <xdr:colOff>257175</xdr:colOff>
      <xdr:row>58</xdr:row>
      <xdr:rowOff>0</xdr:rowOff>
    </xdr:from>
    <xdr:to>
      <xdr:col>8</xdr:col>
      <xdr:colOff>285750</xdr:colOff>
      <xdr:row>60</xdr:row>
      <xdr:rowOff>85725</xdr:rowOff>
    </xdr:to>
    <xdr:cxnSp macro="">
      <xdr:nvCxnSpPr>
        <xdr:cNvPr id="46" name="Straight Connector 45">
          <a:extLst>
            <a:ext uri="{FF2B5EF4-FFF2-40B4-BE49-F238E27FC236}">
              <a16:creationId xmlns:a16="http://schemas.microsoft.com/office/drawing/2014/main" id="{D94AB0AF-9FA2-3571-C98B-C2FA6216FF67}"/>
            </a:ext>
          </a:extLst>
        </xdr:cNvPr>
        <xdr:cNvCxnSpPr/>
      </xdr:nvCxnSpPr>
      <xdr:spPr>
        <a:xfrm flipH="1">
          <a:off x="4819650" y="13249275"/>
          <a:ext cx="28575" cy="447675"/>
        </a:xfrm>
        <a:prstGeom prst="line">
          <a:avLst/>
        </a:prstGeom>
        <a:ln>
          <a:solidFill>
            <a:schemeClr val="tx1"/>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152400</xdr:colOff>
      <xdr:row>34</xdr:row>
      <xdr:rowOff>100965</xdr:rowOff>
    </xdr:to>
    <xdr:pic>
      <xdr:nvPicPr>
        <xdr:cNvPr id="4" name="Picture 3">
          <a:extLst>
            <a:ext uri="{FF2B5EF4-FFF2-40B4-BE49-F238E27FC236}">
              <a16:creationId xmlns:a16="http://schemas.microsoft.com/office/drawing/2014/main" id="{491561B5-EAA7-AC98-026B-82258C666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125200" cy="632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akotasumc.org/media/library/fluid-mod-page/137/documents/MRA_-Salary_reduction_agreement_2016-2017.pdf" TargetMode="External"/><Relationship Id="rId13" Type="http://schemas.openxmlformats.org/officeDocument/2006/relationships/hyperlink" Target="https://www.dakotasumc.org/administration/church-committees/charge-conference-reports" TargetMode="External"/><Relationship Id="rId3" Type="http://schemas.openxmlformats.org/officeDocument/2006/relationships/hyperlink" Target="https://www.dakotasumc.org/media/library/fluid-mod-page/137/documents/Housing_Allowance_QA.pdf" TargetMode="External"/><Relationship Id="rId7" Type="http://schemas.openxmlformats.org/officeDocument/2006/relationships/hyperlink" Target="https://www.dakotasumc.org/media/library/fluid-mod-page/137/documents/Health_premium_salary_reduction_agreement-_clergy_2016-2017-1.pdf" TargetMode="External"/><Relationship Id="rId12" Type="http://schemas.openxmlformats.org/officeDocument/2006/relationships/hyperlink" Target="https://www.dakotasumc.org/media/library/fluid-mod-page/137/documents/salary%20reduction%20agreement%20B4%20Tax%20Compass.pdf" TargetMode="External"/><Relationship Id="rId2" Type="http://schemas.openxmlformats.org/officeDocument/2006/relationships/hyperlink" Target="https://www.dakotasumc.org/media/library/fluid-mod-page/137/documents/Accountable_Reimbursement_Policies_QA.pdf" TargetMode="External"/><Relationship Id="rId16" Type="http://schemas.openxmlformats.org/officeDocument/2006/relationships/hyperlink" Target="https://www.dakotasumc.org/media/files/CONFERENCE/6_Conf_Resources/Forms/Accountable%20Reimbursement%20LONG.pdf" TargetMode="External"/><Relationship Id="rId1" Type="http://schemas.openxmlformats.org/officeDocument/2006/relationships/hyperlink" Target="https://www.dakotasumc.org/media/library/fluid-mod-page/137/documents/AccountableReimbursementPolicy-LongForm.pdf" TargetMode="External"/><Relationship Id="rId6" Type="http://schemas.openxmlformats.org/officeDocument/2006/relationships/hyperlink" Target="https://www.dakotasumc.org/media/library/fluid-mod-page/137/documents/Housing_Resolution_for_NO_Parsonage.pdf" TargetMode="External"/><Relationship Id="rId11" Type="http://schemas.openxmlformats.org/officeDocument/2006/relationships/hyperlink" Target="https://www.dakotasumc.org/resources/forms" TargetMode="External"/><Relationship Id="rId5" Type="http://schemas.openxmlformats.org/officeDocument/2006/relationships/hyperlink" Target="https://www.dakotasumc.org/media/library/fluid-mod-page/137/documents/Housing_Resolution_for_Parsonage.pdf" TargetMode="External"/><Relationship Id="rId15" Type="http://schemas.openxmlformats.org/officeDocument/2006/relationships/hyperlink" Target="https://www.dakotasumc.org/media/files/CONFERENCE/6_Conf_Resources/Forms/Accountable%20Reimbursement%20SHORT.pdf" TargetMode="External"/><Relationship Id="rId10" Type="http://schemas.openxmlformats.org/officeDocument/2006/relationships/hyperlink" Target="https://www.dakotasumc.org/media/files/CONFERENCE/5_Conf_Finance_Benefits/Benefits/Salary_Reduction_Agreement_HSA1.pdf" TargetMode="External"/><Relationship Id="rId4" Type="http://schemas.openxmlformats.org/officeDocument/2006/relationships/hyperlink" Target="https://www.dakotasumc.org/media/library/fluid-mod-page/137/documents/Housing_Allowance_Worksheet.pdf" TargetMode="External"/><Relationship Id="rId9" Type="http://schemas.openxmlformats.org/officeDocument/2006/relationships/hyperlink" Target="https://www.dakotasumc.org/media/library/fluid-mod-page/137/documents/DCA_-Salary_reduction_agreement_2016-2017_-_clergy.pdf" TargetMode="External"/><Relationship Id="rId14" Type="http://schemas.openxmlformats.org/officeDocument/2006/relationships/hyperlink" Target="https://www.dakotasumc.org/media/files/CONFERENCE/6_Conf_Resources/Forms/Accountable%20Reimbursement%20INFO.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5EDB-046A-494B-9BD2-E2FDF16ADDD6}">
  <sheetPr>
    <tabColor rgb="FFC00000"/>
  </sheetPr>
  <dimension ref="A1:O70"/>
  <sheetViews>
    <sheetView topLeftCell="B1" zoomScale="140" zoomScaleNormal="140" workbookViewId="0">
      <selection activeCell="G3" sqref="G3:H3"/>
    </sheetView>
  </sheetViews>
  <sheetFormatPr defaultRowHeight="14.4" zeroHeight="1" x14ac:dyDescent="0.3"/>
  <cols>
    <col min="1" max="1" width="12.33203125" customWidth="1"/>
    <col min="2" max="3" width="11.109375" customWidth="1"/>
    <col min="5" max="5" width="8.6640625" customWidth="1"/>
    <col min="6" max="6" width="20.21875" customWidth="1"/>
    <col min="7" max="7" width="13.88671875" customWidth="1"/>
    <col min="8" max="8" width="12.109375" customWidth="1"/>
    <col min="9" max="9" width="12" customWidth="1"/>
    <col min="10" max="10" width="14" customWidth="1"/>
    <col min="11" max="12" width="12.6640625" customWidth="1"/>
    <col min="13" max="13" width="10.44140625" customWidth="1"/>
    <col min="14" max="14" width="11" customWidth="1"/>
  </cols>
  <sheetData>
    <row r="1" spans="1:15" ht="21" x14ac:dyDescent="0.4">
      <c r="A1" s="187" t="s">
        <v>263</v>
      </c>
      <c r="B1" s="187"/>
      <c r="C1" s="187"/>
      <c r="D1" s="187"/>
      <c r="E1" s="187"/>
      <c r="F1" s="187"/>
      <c r="G1" s="187"/>
      <c r="H1" s="187"/>
      <c r="I1" s="187"/>
      <c r="J1" s="187"/>
      <c r="K1" s="187"/>
      <c r="L1" s="187"/>
      <c r="M1" s="7"/>
      <c r="N1" s="7"/>
      <c r="O1" s="8"/>
    </row>
    <row r="2" spans="1:15" ht="21.6" thickBot="1" x14ac:dyDescent="0.45">
      <c r="A2" s="9"/>
      <c r="B2" s="9"/>
      <c r="C2" s="9"/>
      <c r="D2" s="9"/>
      <c r="E2" s="9"/>
      <c r="F2" s="9"/>
      <c r="G2" s="9"/>
      <c r="H2" s="9"/>
      <c r="I2" s="9"/>
      <c r="J2" s="9"/>
      <c r="K2" s="9"/>
      <c r="L2" s="9"/>
      <c r="M2" s="6"/>
      <c r="N2" s="6"/>
      <c r="O2" s="8"/>
    </row>
    <row r="3" spans="1:15" ht="16.8" thickTop="1" thickBot="1" x14ac:dyDescent="0.35">
      <c r="A3" s="10"/>
      <c r="B3" s="10"/>
      <c r="C3" s="10"/>
      <c r="D3" s="10"/>
      <c r="E3" s="10"/>
      <c r="F3" s="11" t="s">
        <v>0</v>
      </c>
      <c r="G3" s="205">
        <f>'Clergy Comp Form'!H3</f>
        <v>0</v>
      </c>
      <c r="H3" s="206"/>
      <c r="I3" s="10"/>
      <c r="J3" s="10"/>
      <c r="K3" s="10"/>
      <c r="L3" s="10"/>
      <c r="M3" s="8"/>
      <c r="N3" s="8"/>
      <c r="O3" s="8"/>
    </row>
    <row r="4" spans="1:15" ht="16.8" thickTop="1" thickBot="1" x14ac:dyDescent="0.35">
      <c r="A4" s="10"/>
      <c r="B4" s="11" t="s">
        <v>1</v>
      </c>
      <c r="C4" s="207">
        <f>'Clergy Comp Form'!D4</f>
        <v>0</v>
      </c>
      <c r="D4" s="208"/>
      <c r="E4" s="208"/>
      <c r="F4" s="209"/>
      <c r="G4" s="11" t="s">
        <v>2</v>
      </c>
      <c r="H4" s="207">
        <f>'Clergy Comp Form'!I4</f>
        <v>0</v>
      </c>
      <c r="I4" s="209"/>
      <c r="J4" s="11"/>
      <c r="K4" s="126"/>
      <c r="L4" s="10"/>
      <c r="M4" s="8"/>
      <c r="N4" s="8"/>
      <c r="O4" s="8"/>
    </row>
    <row r="5" spans="1:15" ht="16.8" thickTop="1" thickBot="1" x14ac:dyDescent="0.35">
      <c r="A5" s="10"/>
      <c r="B5" s="11" t="s">
        <v>71</v>
      </c>
      <c r="C5" s="210">
        <f>'Clergy Comp Form'!D5</f>
        <v>0</v>
      </c>
      <c r="D5" s="211"/>
      <c r="E5" s="211"/>
      <c r="F5" s="211"/>
      <c r="G5" s="211"/>
      <c r="H5" s="211"/>
      <c r="I5" s="212"/>
      <c r="J5" s="10"/>
      <c r="K5" s="10"/>
      <c r="L5" s="10"/>
      <c r="M5" s="8"/>
      <c r="N5" s="8"/>
      <c r="O5" s="8"/>
    </row>
    <row r="6" spans="1:15" ht="16.8" thickTop="1" thickBot="1" x14ac:dyDescent="0.35">
      <c r="A6" s="186" t="s">
        <v>3</v>
      </c>
      <c r="B6" s="186"/>
      <c r="C6" s="196"/>
      <c r="D6" s="202" t="str">
        <f>'Clergy Comp Form'!E6</f>
        <v>Please select a Conference Relationship from drop down list</v>
      </c>
      <c r="E6" s="203"/>
      <c r="F6" s="203"/>
      <c r="G6" s="203"/>
      <c r="H6" s="203"/>
      <c r="I6" s="203"/>
      <c r="J6" s="204"/>
      <c r="K6" s="10"/>
      <c r="L6" s="10"/>
      <c r="M6" s="8"/>
      <c r="N6" s="8"/>
      <c r="O6" s="8"/>
    </row>
    <row r="7" spans="1:15" ht="16.8" thickTop="1" thickBot="1" x14ac:dyDescent="0.35">
      <c r="A7" s="186" t="s">
        <v>5</v>
      </c>
      <c r="B7" s="186"/>
      <c r="C7" s="196"/>
      <c r="D7" s="202" t="str">
        <f>'Clergy Comp Form'!E7</f>
        <v>Please select Pastor's Appointment Status from drop down list</v>
      </c>
      <c r="E7" s="203"/>
      <c r="F7" s="203"/>
      <c r="G7" s="203"/>
      <c r="H7" s="203"/>
      <c r="I7" s="203"/>
      <c r="J7" s="204"/>
      <c r="K7" s="10"/>
      <c r="L7" s="10"/>
      <c r="M7" s="8"/>
      <c r="N7" s="8"/>
      <c r="O7" s="8"/>
    </row>
    <row r="8" spans="1:15" ht="16.8" thickTop="1" thickBot="1" x14ac:dyDescent="0.35">
      <c r="A8" s="186" t="s">
        <v>7</v>
      </c>
      <c r="B8" s="186"/>
      <c r="C8" s="196"/>
      <c r="D8" s="213" t="str">
        <f>'Clergy Comp Form'!E8</f>
        <v>Please Select Housing from drop down list</v>
      </c>
      <c r="E8" s="214"/>
      <c r="F8" s="214"/>
      <c r="G8" s="214"/>
      <c r="H8" s="214"/>
      <c r="I8" s="214"/>
      <c r="J8" s="215"/>
      <c r="K8" s="10"/>
      <c r="L8" s="10"/>
      <c r="M8" s="8"/>
      <c r="N8" s="8"/>
      <c r="O8" s="8"/>
    </row>
    <row r="9" spans="1:15" ht="16.8" thickTop="1" thickBot="1" x14ac:dyDescent="0.35">
      <c r="A9" s="186" t="s">
        <v>327</v>
      </c>
      <c r="B9" s="186"/>
      <c r="C9" s="196"/>
      <c r="D9" s="202" t="str">
        <f>'Clergy Comp Form'!E9</f>
        <v>Please Select Compass Plan Participation from drop down list</v>
      </c>
      <c r="E9" s="203"/>
      <c r="F9" s="203"/>
      <c r="G9" s="203"/>
      <c r="H9" s="203"/>
      <c r="I9" s="203"/>
      <c r="J9" s="204"/>
      <c r="K9" s="10"/>
      <c r="L9" s="10"/>
      <c r="M9" s="8"/>
      <c r="N9" s="8"/>
      <c r="O9" s="8"/>
    </row>
    <row r="10" spans="1:15" ht="16.8" thickTop="1" thickBot="1" x14ac:dyDescent="0.35">
      <c r="A10" s="11"/>
      <c r="B10" s="11"/>
      <c r="C10" s="11" t="s">
        <v>275</v>
      </c>
      <c r="D10" s="202" t="str">
        <f>'Clergy Comp Form'!E10</f>
        <v>Please Select HealthFlex Participation from drop down list</v>
      </c>
      <c r="E10" s="182"/>
      <c r="F10" s="182"/>
      <c r="G10" s="182"/>
      <c r="H10" s="182"/>
      <c r="I10" s="182"/>
      <c r="J10" s="183"/>
      <c r="K10" s="10"/>
      <c r="L10" s="10"/>
      <c r="M10" s="8"/>
      <c r="N10" s="8"/>
      <c r="O10" s="8"/>
    </row>
    <row r="11" spans="1:15" ht="16.8" thickTop="1" thickBot="1" x14ac:dyDescent="0.35">
      <c r="A11" s="12"/>
      <c r="B11" s="12"/>
      <c r="C11" s="12"/>
      <c r="D11" s="12"/>
      <c r="E11" s="12"/>
      <c r="F11" s="12"/>
      <c r="G11" s="12"/>
      <c r="H11" s="9" t="s">
        <v>9</v>
      </c>
      <c r="I11" s="9" t="s">
        <v>10</v>
      </c>
      <c r="J11" s="9" t="s">
        <v>11</v>
      </c>
      <c r="K11" s="9" t="s">
        <v>12</v>
      </c>
      <c r="L11" s="9" t="s">
        <v>350</v>
      </c>
      <c r="M11" s="9"/>
      <c r="N11" s="9"/>
      <c r="O11" s="8"/>
    </row>
    <row r="12" spans="1:15" ht="16.8" thickTop="1" thickBot="1" x14ac:dyDescent="0.35">
      <c r="A12" s="12"/>
      <c r="B12" s="13"/>
      <c r="C12" s="13"/>
      <c r="E12" s="11"/>
      <c r="F12" s="186" t="s">
        <v>74</v>
      </c>
      <c r="G12" s="196"/>
      <c r="H12" s="87">
        <f>'Clergy Comp Form'!I12</f>
        <v>0</v>
      </c>
      <c r="I12" s="88">
        <f>'Clergy Comp Form'!J12</f>
        <v>0</v>
      </c>
      <c r="J12" s="88">
        <f>'Clergy Comp Form'!K12</f>
        <v>0</v>
      </c>
      <c r="K12" s="88">
        <f>'Clergy Comp Form'!L12</f>
        <v>0</v>
      </c>
      <c r="L12" s="89">
        <f>'Clergy Comp Form'!M12</f>
        <v>0</v>
      </c>
      <c r="M12" s="40"/>
      <c r="N12" s="40"/>
      <c r="O12" s="8"/>
    </row>
    <row r="13" spans="1:15" ht="16.2" thickBot="1" x14ac:dyDescent="0.35">
      <c r="A13" s="14"/>
      <c r="B13" s="28"/>
      <c r="C13" s="61"/>
      <c r="D13" s="62" t="s">
        <v>241</v>
      </c>
      <c r="E13" s="61"/>
      <c r="F13" s="65"/>
      <c r="G13" s="11" t="s">
        <v>265</v>
      </c>
      <c r="H13" s="90">
        <f>'Clergy Comp Form'!I13</f>
        <v>0</v>
      </c>
      <c r="I13" s="91">
        <f>'Clergy Comp Form'!J13</f>
        <v>0</v>
      </c>
      <c r="J13" s="91">
        <f>'Clergy Comp Form'!K13</f>
        <v>0</v>
      </c>
      <c r="K13" s="91">
        <f>'Clergy Comp Form'!L13</f>
        <v>0</v>
      </c>
      <c r="L13" s="92">
        <f>'Clergy Comp Form'!M13</f>
        <v>0</v>
      </c>
      <c r="M13" s="40"/>
      <c r="N13" s="40"/>
      <c r="O13" s="8"/>
    </row>
    <row r="14" spans="1:15" ht="16.8" thickTop="1" thickBot="1" x14ac:dyDescent="0.35">
      <c r="A14" s="186" t="s">
        <v>76</v>
      </c>
      <c r="B14" s="186"/>
      <c r="C14" s="186"/>
      <c r="D14" s="186"/>
      <c r="E14" s="186"/>
      <c r="F14" s="186"/>
      <c r="G14" s="16">
        <v>1</v>
      </c>
      <c r="H14" s="93">
        <f>'Clergy Comp Form'!I14</f>
        <v>1</v>
      </c>
      <c r="I14" s="93">
        <f>'Clergy Comp Form'!J14</f>
        <v>0</v>
      </c>
      <c r="J14" s="93">
        <f>'Clergy Comp Form'!K14</f>
        <v>0</v>
      </c>
      <c r="K14" s="93">
        <f>'Clergy Comp Form'!L14</f>
        <v>0</v>
      </c>
      <c r="L14" s="130">
        <f>'Clergy Comp Form'!M14</f>
        <v>0</v>
      </c>
      <c r="M14" s="41"/>
      <c r="N14" s="42"/>
      <c r="O14" s="8"/>
    </row>
    <row r="15" spans="1:15" ht="16.2" thickTop="1" x14ac:dyDescent="0.3">
      <c r="A15" s="11"/>
      <c r="B15" s="11"/>
      <c r="C15" s="11"/>
      <c r="D15" s="11"/>
      <c r="E15" s="11"/>
      <c r="F15" s="11"/>
      <c r="G15" s="45"/>
      <c r="H15" s="41"/>
      <c r="I15" s="41"/>
      <c r="J15" s="41"/>
      <c r="K15" s="41"/>
      <c r="L15" s="41"/>
      <c r="M15" s="41"/>
      <c r="N15" s="42"/>
      <c r="O15" s="8"/>
    </row>
    <row r="16" spans="1:15" ht="16.2" thickBot="1" x14ac:dyDescent="0.35">
      <c r="A16" s="180" t="s">
        <v>244</v>
      </c>
      <c r="B16" s="181"/>
      <c r="C16" s="181"/>
      <c r="D16" s="181"/>
      <c r="E16" s="181"/>
      <c r="F16" s="181"/>
      <c r="G16" s="9" t="s">
        <v>75</v>
      </c>
      <c r="H16" s="15"/>
      <c r="I16" s="15"/>
      <c r="J16" s="15"/>
      <c r="K16" s="15"/>
      <c r="L16" s="15"/>
      <c r="M16" s="8"/>
      <c r="N16" s="8"/>
      <c r="O16" s="8"/>
    </row>
    <row r="17" spans="1:15" ht="16.8" thickTop="1" thickBot="1" x14ac:dyDescent="0.35">
      <c r="A17" s="10" t="s">
        <v>15</v>
      </c>
      <c r="B17" s="10"/>
      <c r="C17" s="10"/>
      <c r="D17" s="10"/>
      <c r="E17" s="10"/>
      <c r="F17" s="10"/>
      <c r="G17" s="24">
        <f>'Clergy Comp Form'!H17</f>
        <v>0</v>
      </c>
      <c r="H17" s="22">
        <f>G17*H14</f>
        <v>0</v>
      </c>
      <c r="I17" s="22">
        <f>G17*I14</f>
        <v>0</v>
      </c>
      <c r="J17" s="22">
        <f>G17*J14</f>
        <v>0</v>
      </c>
      <c r="K17" s="22">
        <f>G17*K14</f>
        <v>0</v>
      </c>
      <c r="L17" s="171">
        <v>0</v>
      </c>
      <c r="M17" s="37"/>
      <c r="N17" s="37"/>
      <c r="O17" s="8"/>
    </row>
    <row r="18" spans="1:15" ht="16.8" thickTop="1" thickBot="1" x14ac:dyDescent="0.35">
      <c r="A18" s="10" t="s">
        <v>16</v>
      </c>
      <c r="B18" s="10"/>
      <c r="C18" s="10"/>
      <c r="D18" s="10"/>
      <c r="E18" s="10"/>
      <c r="F18" s="10"/>
      <c r="G18" s="24">
        <f>'Clergy Comp Form'!H18</f>
        <v>0</v>
      </c>
      <c r="H18" s="22">
        <f>G18*H14</f>
        <v>0</v>
      </c>
      <c r="I18" s="22">
        <f>G18*I14</f>
        <v>0</v>
      </c>
      <c r="J18" s="22">
        <f>G18*J14</f>
        <v>0</v>
      </c>
      <c r="K18" s="22">
        <f>G18*K14</f>
        <v>0</v>
      </c>
      <c r="L18" s="171">
        <v>0</v>
      </c>
      <c r="M18" s="37"/>
      <c r="N18" s="37"/>
      <c r="O18" s="8"/>
    </row>
    <row r="19" spans="1:15" ht="16.8" thickTop="1" thickBot="1" x14ac:dyDescent="0.35">
      <c r="A19" s="10"/>
      <c r="B19" s="10" t="s">
        <v>17</v>
      </c>
      <c r="C19" s="10"/>
      <c r="D19" s="36" t="s">
        <v>242</v>
      </c>
      <c r="E19" s="36"/>
      <c r="F19" s="36"/>
      <c r="G19" s="24">
        <f>G17+G18</f>
        <v>0</v>
      </c>
      <c r="H19" s="22">
        <f t="shared" ref="H19:K19" si="0">SUM(H17:H18)</f>
        <v>0</v>
      </c>
      <c r="I19" s="22">
        <f t="shared" si="0"/>
        <v>0</v>
      </c>
      <c r="J19" s="22">
        <f t="shared" si="0"/>
        <v>0</v>
      </c>
      <c r="K19" s="22">
        <f t="shared" si="0"/>
        <v>0</v>
      </c>
      <c r="L19" s="22">
        <f>'Clergy Comp Form'!M19</f>
        <v>0</v>
      </c>
      <c r="M19" s="37"/>
      <c r="N19" s="37"/>
      <c r="O19" s="8"/>
    </row>
    <row r="20" spans="1:15" ht="5.4" customHeight="1" thickTop="1" x14ac:dyDescent="0.3">
      <c r="A20" s="10"/>
      <c r="B20" s="10"/>
      <c r="C20" s="10"/>
      <c r="D20" s="36"/>
      <c r="E20" s="36"/>
      <c r="F20" s="36"/>
      <c r="G20" s="25"/>
      <c r="H20" s="37"/>
      <c r="I20" s="37"/>
      <c r="J20" s="37"/>
      <c r="K20" s="37"/>
      <c r="L20" s="37"/>
      <c r="M20" s="37"/>
      <c r="N20" s="37"/>
      <c r="O20" s="8"/>
    </row>
    <row r="21" spans="1:15" ht="16.2" thickBot="1" x14ac:dyDescent="0.35">
      <c r="A21" s="180" t="s">
        <v>269</v>
      </c>
      <c r="B21" s="181"/>
      <c r="C21" s="181"/>
      <c r="D21" s="181"/>
      <c r="E21" s="181"/>
      <c r="F21" s="181"/>
      <c r="G21" s="25"/>
      <c r="H21" s="37"/>
      <c r="I21" s="37"/>
      <c r="J21" s="37"/>
      <c r="K21" s="37"/>
      <c r="L21" s="37"/>
      <c r="M21" s="37"/>
      <c r="N21" s="37"/>
      <c r="O21" s="8"/>
    </row>
    <row r="22" spans="1:15" ht="16.8" thickTop="1" thickBot="1" x14ac:dyDescent="0.35">
      <c r="A22" s="12" t="s">
        <v>266</v>
      </c>
      <c r="B22" s="10"/>
      <c r="C22" s="10"/>
      <c r="D22" s="36"/>
      <c r="E22" s="36"/>
      <c r="F22" s="36"/>
      <c r="G22" s="64">
        <v>0</v>
      </c>
      <c r="H22" s="22">
        <f>G22*H14</f>
        <v>0</v>
      </c>
      <c r="I22" s="22">
        <f>G22*I14</f>
        <v>0</v>
      </c>
      <c r="J22" s="22">
        <f>G22*J14</f>
        <v>0</v>
      </c>
      <c r="K22" s="22">
        <f>G22*K14</f>
        <v>0</v>
      </c>
      <c r="L22" s="171">
        <v>0</v>
      </c>
      <c r="M22" s="37"/>
      <c r="N22" s="37"/>
      <c r="O22" s="8"/>
    </row>
    <row r="23" spans="1:15" ht="16.8" thickTop="1" thickBot="1" x14ac:dyDescent="0.35">
      <c r="A23" s="12" t="s">
        <v>267</v>
      </c>
      <c r="B23" s="10"/>
      <c r="C23" s="10"/>
      <c r="D23" s="36"/>
      <c r="E23" s="36"/>
      <c r="F23" s="36"/>
      <c r="G23" s="64">
        <v>0</v>
      </c>
      <c r="H23" s="22">
        <f>G23*H14</f>
        <v>0</v>
      </c>
      <c r="I23" s="22">
        <f>G23*I14</f>
        <v>0</v>
      </c>
      <c r="J23" s="22">
        <f>G23*J14</f>
        <v>0</v>
      </c>
      <c r="K23" s="22">
        <f>G23*K14</f>
        <v>0</v>
      </c>
      <c r="L23" s="171">
        <v>0</v>
      </c>
      <c r="M23" s="37"/>
      <c r="N23" s="37"/>
      <c r="O23" s="8"/>
    </row>
    <row r="24" spans="1:15" ht="16.8" thickTop="1" thickBot="1" x14ac:dyDescent="0.35">
      <c r="A24" s="12"/>
      <c r="B24" s="10" t="s">
        <v>272</v>
      </c>
      <c r="C24" s="10"/>
      <c r="D24" s="36"/>
      <c r="E24" s="36"/>
      <c r="F24" s="36"/>
      <c r="G24" s="64">
        <v>0</v>
      </c>
      <c r="H24" s="22">
        <f>G24*H14</f>
        <v>0</v>
      </c>
      <c r="I24" s="22">
        <f>G24*I14</f>
        <v>0</v>
      </c>
      <c r="J24" s="22">
        <f>G24*J14</f>
        <v>0</v>
      </c>
      <c r="K24" s="22">
        <f>G24*K14</f>
        <v>0</v>
      </c>
      <c r="L24" s="171">
        <v>0</v>
      </c>
      <c r="M24" s="37"/>
      <c r="N24" s="37"/>
      <c r="O24" s="8"/>
    </row>
    <row r="25" spans="1:15" ht="16.8" thickTop="1" thickBot="1" x14ac:dyDescent="0.35">
      <c r="A25" s="12" t="s">
        <v>410</v>
      </c>
      <c r="B25" s="10"/>
      <c r="C25" s="10"/>
      <c r="D25" s="36"/>
      <c r="E25" s="36"/>
      <c r="F25" s="36"/>
      <c r="G25" s="64">
        <v>0</v>
      </c>
      <c r="H25" s="22">
        <f>G25*H14</f>
        <v>0</v>
      </c>
      <c r="I25" s="22">
        <f>G25*I14</f>
        <v>0</v>
      </c>
      <c r="J25" s="22">
        <f>G25*J14</f>
        <v>0</v>
      </c>
      <c r="K25" s="22">
        <f>G25*K14</f>
        <v>0</v>
      </c>
      <c r="L25" s="171">
        <v>0</v>
      </c>
      <c r="M25" s="37"/>
      <c r="N25" s="37"/>
      <c r="O25" s="8"/>
    </row>
    <row r="26" spans="1:15" ht="16.8" thickTop="1" thickBot="1" x14ac:dyDescent="0.35">
      <c r="A26" s="12" t="s">
        <v>268</v>
      </c>
      <c r="B26" s="10"/>
      <c r="C26" s="10"/>
      <c r="D26" s="36"/>
      <c r="E26" s="36"/>
      <c r="F26" s="36"/>
      <c r="G26" s="64">
        <v>0</v>
      </c>
      <c r="H26" s="22">
        <f>G26*H14</f>
        <v>0</v>
      </c>
      <c r="I26" s="22">
        <f>G26*I14</f>
        <v>0</v>
      </c>
      <c r="J26" s="22">
        <f>G26*J14</f>
        <v>0</v>
      </c>
      <c r="K26" s="22">
        <f>G26*K14</f>
        <v>0</v>
      </c>
      <c r="L26" s="171">
        <f>'Clergy Comp Form'!M26</f>
        <v>0</v>
      </c>
      <c r="M26" s="37"/>
      <c r="N26" s="37"/>
      <c r="O26" s="8"/>
    </row>
    <row r="27" spans="1:15" ht="16.8" thickTop="1" thickBot="1" x14ac:dyDescent="0.35">
      <c r="A27" s="12" t="s">
        <v>409</v>
      </c>
      <c r="B27" s="10"/>
      <c r="C27" s="10"/>
      <c r="D27" s="36"/>
      <c r="E27" s="36"/>
      <c r="F27" s="36"/>
      <c r="G27" s="64">
        <v>0</v>
      </c>
      <c r="H27" s="22">
        <f>G27*H14</f>
        <v>0</v>
      </c>
      <c r="I27" s="22">
        <f>G27*I14</f>
        <v>0</v>
      </c>
      <c r="J27" s="22">
        <f>G27*J14</f>
        <v>0</v>
      </c>
      <c r="K27" s="22">
        <f>G27*K14</f>
        <v>0</v>
      </c>
      <c r="L27" s="171">
        <f>'Clergy Comp Form'!M27</f>
        <v>0</v>
      </c>
      <c r="M27" s="37"/>
      <c r="N27" s="37"/>
      <c r="O27" s="8"/>
    </row>
    <row r="28" spans="1:15" ht="16.8" thickTop="1" thickBot="1" x14ac:dyDescent="0.35">
      <c r="A28" s="12"/>
      <c r="B28" s="10" t="s">
        <v>270</v>
      </c>
      <c r="C28" s="10"/>
      <c r="D28" s="36"/>
      <c r="E28" s="36"/>
      <c r="F28" s="36"/>
      <c r="G28" s="27">
        <f>SUM(G22:G27)</f>
        <v>0</v>
      </c>
      <c r="H28" s="27">
        <f t="shared" ref="H28:K28" si="1">SUM(H22:H27)</f>
        <v>0</v>
      </c>
      <c r="I28" s="27">
        <f t="shared" si="1"/>
        <v>0</v>
      </c>
      <c r="J28" s="27">
        <f t="shared" si="1"/>
        <v>0</v>
      </c>
      <c r="K28" s="27">
        <f t="shared" si="1"/>
        <v>0</v>
      </c>
      <c r="L28" s="22">
        <f>'Clergy Comp Form'!M28</f>
        <v>0</v>
      </c>
      <c r="M28" s="37"/>
      <c r="N28" s="37"/>
      <c r="O28" s="8"/>
    </row>
    <row r="29" spans="1:15" ht="6" customHeight="1" thickTop="1" x14ac:dyDescent="0.3">
      <c r="A29" s="10"/>
      <c r="B29" s="10"/>
      <c r="C29" s="10"/>
      <c r="D29" s="36"/>
      <c r="E29" s="36"/>
      <c r="F29" s="36"/>
      <c r="G29" s="25"/>
      <c r="H29" s="37"/>
      <c r="I29" s="37"/>
      <c r="J29" s="37"/>
      <c r="K29" s="37"/>
      <c r="L29" s="37"/>
      <c r="M29" s="37"/>
      <c r="N29" s="37"/>
      <c r="O29" s="8"/>
    </row>
    <row r="30" spans="1:15" ht="16.2" thickBot="1" x14ac:dyDescent="0.35">
      <c r="A30" s="180" t="s">
        <v>73</v>
      </c>
      <c r="B30" s="181"/>
      <c r="C30" s="181"/>
      <c r="D30" s="181"/>
      <c r="E30" s="181"/>
      <c r="F30" s="181"/>
      <c r="G30" s="25"/>
      <c r="H30" s="37"/>
      <c r="I30" s="37"/>
      <c r="J30" s="37"/>
      <c r="K30" s="37"/>
      <c r="L30" s="37"/>
      <c r="M30" s="37"/>
      <c r="N30" s="37"/>
      <c r="O30" s="8"/>
    </row>
    <row r="31" spans="1:15" ht="16.8" thickTop="1" thickBot="1" x14ac:dyDescent="0.35">
      <c r="A31" s="10" t="s">
        <v>18</v>
      </c>
      <c r="B31" s="10"/>
      <c r="C31" s="10"/>
      <c r="D31" s="10"/>
      <c r="E31" s="10"/>
      <c r="F31" s="10"/>
      <c r="G31" s="24">
        <f>'Clergy Comp Form'!H22</f>
        <v>0</v>
      </c>
      <c r="H31" s="23">
        <f>G31*H14</f>
        <v>0</v>
      </c>
      <c r="I31" s="23">
        <f>G31*I14</f>
        <v>0</v>
      </c>
      <c r="J31" s="23">
        <f>G31*J14</f>
        <v>0</v>
      </c>
      <c r="K31" s="23">
        <f>G31*K14</f>
        <v>0</v>
      </c>
      <c r="L31" s="171">
        <f>'Clergy Comp Form'!M31</f>
        <v>0</v>
      </c>
      <c r="M31" s="43"/>
      <c r="N31" s="43"/>
      <c r="O31" s="8"/>
    </row>
    <row r="32" spans="1:15" ht="16.8" thickTop="1" thickBot="1" x14ac:dyDescent="0.35">
      <c r="A32" s="12" t="s">
        <v>19</v>
      </c>
      <c r="B32" s="10"/>
      <c r="C32" s="10"/>
      <c r="D32" s="10"/>
      <c r="E32" s="10"/>
      <c r="F32" s="10"/>
      <c r="G32" s="24">
        <f>'Clergy Comp Form'!H23</f>
        <v>0</v>
      </c>
      <c r="H32" s="23">
        <f>G32*H14</f>
        <v>0</v>
      </c>
      <c r="I32" s="23">
        <f>G32*I14</f>
        <v>0</v>
      </c>
      <c r="J32" s="23">
        <f>G32*J14</f>
        <v>0</v>
      </c>
      <c r="K32" s="23">
        <f>G32*K14</f>
        <v>0</v>
      </c>
      <c r="L32" s="171">
        <f>'Clergy Comp Form'!M32</f>
        <v>0</v>
      </c>
      <c r="M32" s="43"/>
      <c r="N32" s="43"/>
      <c r="O32" s="8"/>
    </row>
    <row r="33" spans="1:15" ht="16.8" thickTop="1" thickBot="1" x14ac:dyDescent="0.35">
      <c r="A33" s="12" t="s">
        <v>273</v>
      </c>
      <c r="B33" s="10"/>
      <c r="C33" s="10"/>
      <c r="D33" s="10"/>
      <c r="E33" s="10"/>
      <c r="F33" s="10"/>
      <c r="G33" s="24">
        <f>'Clergy Comp Form'!H24</f>
        <v>500</v>
      </c>
      <c r="H33" s="23">
        <f>G33*H14</f>
        <v>500</v>
      </c>
      <c r="I33" s="23">
        <f>G33*I14</f>
        <v>0</v>
      </c>
      <c r="J33" s="23">
        <f>G33*J14</f>
        <v>0</v>
      </c>
      <c r="K33" s="23">
        <f>G33*K14</f>
        <v>0</v>
      </c>
      <c r="L33" s="171">
        <f>'Clergy Comp Form'!M33</f>
        <v>0</v>
      </c>
      <c r="M33" s="43"/>
      <c r="N33" s="43"/>
      <c r="O33" s="8"/>
    </row>
    <row r="34" spans="1:15" ht="16.8" thickTop="1" thickBot="1" x14ac:dyDescent="0.35">
      <c r="A34" s="12" t="s">
        <v>69</v>
      </c>
      <c r="B34" s="10"/>
      <c r="C34" s="10"/>
      <c r="D34" s="10"/>
      <c r="E34" s="10"/>
      <c r="F34" s="10"/>
      <c r="G34" s="24">
        <f>'Clergy Comp Form'!H25</f>
        <v>0</v>
      </c>
      <c r="H34" s="23">
        <f>G34*H14</f>
        <v>0</v>
      </c>
      <c r="I34" s="23">
        <f>G34*I14</f>
        <v>0</v>
      </c>
      <c r="J34" s="23">
        <f>G34*J14</f>
        <v>0</v>
      </c>
      <c r="K34" s="23">
        <f>G34*K14</f>
        <v>0</v>
      </c>
      <c r="L34" s="171">
        <f>'Clergy Comp Form'!M34</f>
        <v>0</v>
      </c>
      <c r="M34" s="43"/>
      <c r="N34" s="43"/>
      <c r="O34" s="8"/>
    </row>
    <row r="35" spans="1:15" ht="16.8" thickTop="1" thickBot="1" x14ac:dyDescent="0.35">
      <c r="A35" s="12"/>
      <c r="B35" s="63" t="s">
        <v>243</v>
      </c>
      <c r="C35" s="10"/>
      <c r="D35" s="10"/>
      <c r="E35" s="10"/>
      <c r="G35" s="24">
        <f t="shared" ref="G35:K35" si="2">SUM(G31:G34)</f>
        <v>500</v>
      </c>
      <c r="H35" s="23">
        <f t="shared" si="2"/>
        <v>500</v>
      </c>
      <c r="I35" s="23">
        <f t="shared" si="2"/>
        <v>0</v>
      </c>
      <c r="J35" s="23">
        <f t="shared" si="2"/>
        <v>0</v>
      </c>
      <c r="K35" s="23">
        <f t="shared" si="2"/>
        <v>0</v>
      </c>
      <c r="L35" s="22">
        <v>0</v>
      </c>
      <c r="M35" s="43"/>
      <c r="N35" s="43"/>
      <c r="O35" s="8"/>
    </row>
    <row r="36" spans="1:15" ht="5.4" customHeight="1" thickTop="1" x14ac:dyDescent="0.3">
      <c r="A36" s="12"/>
      <c r="B36" s="10"/>
      <c r="C36" s="10"/>
      <c r="D36" s="10"/>
      <c r="E36" s="10"/>
      <c r="F36" s="13"/>
      <c r="G36" s="43"/>
      <c r="H36" s="43"/>
      <c r="I36" s="43"/>
      <c r="J36" s="43"/>
      <c r="K36" s="43"/>
      <c r="L36" s="43"/>
      <c r="M36" s="43"/>
      <c r="N36" s="43"/>
      <c r="O36" s="8"/>
    </row>
    <row r="37" spans="1:15" ht="15" thickBot="1" x14ac:dyDescent="0.35">
      <c r="A37" s="180" t="s">
        <v>245</v>
      </c>
      <c r="B37" s="181"/>
      <c r="C37" s="181"/>
      <c r="D37" s="181"/>
      <c r="E37" s="181"/>
      <c r="F37" s="181"/>
    </row>
    <row r="38" spans="1:15" ht="16.8" thickTop="1" thickBot="1" x14ac:dyDescent="0.35">
      <c r="A38" s="10" t="s">
        <v>77</v>
      </c>
      <c r="B38" s="10"/>
      <c r="C38" s="10"/>
      <c r="D38" s="10"/>
      <c r="E38" s="8"/>
      <c r="F38" s="10"/>
      <c r="G38" s="24">
        <f>'Clergy Comp Form'!H29</f>
        <v>0</v>
      </c>
      <c r="H38" s="24">
        <f>G38*H14</f>
        <v>0</v>
      </c>
      <c r="I38" s="24">
        <f>G38*I14</f>
        <v>0</v>
      </c>
      <c r="J38" s="24">
        <f>G38*J14</f>
        <v>0</v>
      </c>
      <c r="K38" s="24">
        <f>G38*K14</f>
        <v>0</v>
      </c>
      <c r="L38" s="171">
        <f>'Clergy Comp Form'!M38</f>
        <v>0</v>
      </c>
      <c r="M38" s="25"/>
      <c r="N38" s="25"/>
      <c r="O38" s="8"/>
    </row>
    <row r="39" spans="1:15" ht="16.8" thickTop="1" thickBot="1" x14ac:dyDescent="0.35">
      <c r="A39" s="10" t="s">
        <v>406</v>
      </c>
      <c r="B39" s="10"/>
      <c r="C39" s="10"/>
      <c r="D39" s="10"/>
      <c r="E39" s="8"/>
      <c r="F39" s="10"/>
      <c r="G39" s="27">
        <f>'Clergy Comp Form'!H30</f>
        <v>0</v>
      </c>
      <c r="H39" s="24">
        <f>G39*H14</f>
        <v>0</v>
      </c>
      <c r="I39" s="24">
        <f>G39*I14</f>
        <v>0</v>
      </c>
      <c r="J39" s="24">
        <f>G39*J14</f>
        <v>0</v>
      </c>
      <c r="K39" s="24">
        <f>G39*K14</f>
        <v>0</v>
      </c>
      <c r="L39" s="171">
        <f>'Clergy Comp Form'!M39</f>
        <v>0</v>
      </c>
      <c r="M39" s="25"/>
      <c r="N39" s="25"/>
      <c r="O39" s="8"/>
    </row>
    <row r="40" spans="1:15" ht="16.8" thickTop="1" thickBot="1" x14ac:dyDescent="0.35">
      <c r="A40" s="10"/>
      <c r="B40" s="10" t="s">
        <v>261</v>
      </c>
      <c r="C40" s="10"/>
      <c r="D40" s="10"/>
      <c r="E40" s="8"/>
      <c r="F40" s="10"/>
      <c r="G40" s="27">
        <f t="shared" ref="G40:K40" si="3">G38+G39</f>
        <v>0</v>
      </c>
      <c r="H40" s="27">
        <f t="shared" si="3"/>
        <v>0</v>
      </c>
      <c r="I40" s="27">
        <f t="shared" si="3"/>
        <v>0</v>
      </c>
      <c r="J40" s="27">
        <f t="shared" si="3"/>
        <v>0</v>
      </c>
      <c r="K40" s="27">
        <f t="shared" si="3"/>
        <v>0</v>
      </c>
      <c r="L40" s="22">
        <f>'Clergy Comp Form'!M40</f>
        <v>0</v>
      </c>
      <c r="M40" s="25"/>
      <c r="N40" s="25"/>
      <c r="O40" s="8"/>
    </row>
    <row r="41" spans="1:15" ht="16.8" thickTop="1" thickBot="1" x14ac:dyDescent="0.35">
      <c r="A41" s="10"/>
      <c r="B41" s="10"/>
      <c r="C41" s="10"/>
      <c r="D41" s="10"/>
      <c r="E41" s="10"/>
      <c r="F41" s="10"/>
      <c r="G41" s="25"/>
      <c r="H41" s="25"/>
      <c r="I41" s="25"/>
      <c r="J41" s="25"/>
      <c r="K41" s="25"/>
      <c r="L41" s="25"/>
      <c r="M41" s="44"/>
      <c r="N41" s="44"/>
      <c r="O41" s="8"/>
    </row>
    <row r="42" spans="1:15" ht="16.8" thickTop="1" thickBot="1" x14ac:dyDescent="0.35">
      <c r="A42" s="197" t="s">
        <v>20</v>
      </c>
      <c r="B42" s="198"/>
      <c r="C42" s="198"/>
      <c r="D42" s="198"/>
      <c r="E42" s="198"/>
      <c r="F42" s="199"/>
      <c r="G42" s="24">
        <f>G19+G35+G38+G39</f>
        <v>500</v>
      </c>
      <c r="H42" s="24">
        <f>H19+H35+H38+H39</f>
        <v>500</v>
      </c>
      <c r="I42" s="24">
        <f>I19+I35+I38+I39</f>
        <v>0</v>
      </c>
      <c r="J42" s="24">
        <f>J19+J35+J38+J39</f>
        <v>0</v>
      </c>
      <c r="K42" s="24">
        <f>K19+K35+K38+K39</f>
        <v>0</v>
      </c>
      <c r="L42" s="22">
        <f>'Clergy Comp Form'!M42</f>
        <v>0</v>
      </c>
      <c r="M42" s="25"/>
      <c r="N42" s="25"/>
      <c r="O42" s="8"/>
    </row>
    <row r="43" spans="1:15" ht="16.8" thickTop="1" thickBot="1" x14ac:dyDescent="0.35">
      <c r="A43" s="10"/>
      <c r="B43" s="10"/>
      <c r="C43" s="10"/>
      <c r="D43" s="10"/>
      <c r="E43" s="10"/>
      <c r="F43" s="10"/>
      <c r="G43" s="39"/>
      <c r="H43" s="17"/>
      <c r="I43" s="17"/>
      <c r="J43" s="17"/>
      <c r="K43" s="17"/>
      <c r="L43" s="17"/>
      <c r="M43" s="8"/>
      <c r="N43" s="8"/>
      <c r="O43" s="8"/>
    </row>
    <row r="44" spans="1:15" ht="16.8" thickTop="1" thickBot="1" x14ac:dyDescent="0.35">
      <c r="A44" s="10" t="s">
        <v>264</v>
      </c>
      <c r="B44" s="10"/>
      <c r="C44" s="10"/>
      <c r="D44" s="10"/>
      <c r="E44" s="10"/>
      <c r="F44" s="10"/>
      <c r="G44" s="84">
        <f>'Clergy Comp Form'!H35</f>
        <v>0</v>
      </c>
      <c r="H44" s="22">
        <f>G44*H14</f>
        <v>0</v>
      </c>
      <c r="I44" s="22">
        <f>G44*I14</f>
        <v>0</v>
      </c>
      <c r="J44" s="22">
        <f>G44*J14</f>
        <v>0</v>
      </c>
      <c r="K44" s="22">
        <f>J44*K14</f>
        <v>0</v>
      </c>
      <c r="L44" s="22">
        <f>'Clergy Comp Form'!M44</f>
        <v>0</v>
      </c>
      <c r="N44" s="37"/>
      <c r="O44" s="8"/>
    </row>
    <row r="45" spans="1:15" ht="16.2" thickTop="1" x14ac:dyDescent="0.3">
      <c r="G45" s="37" t="s">
        <v>21</v>
      </c>
    </row>
    <row r="46" spans="1:15" ht="15.6" x14ac:dyDescent="0.3">
      <c r="A46" s="200"/>
      <c r="B46" s="201"/>
      <c r="C46" s="201"/>
      <c r="D46" s="201"/>
      <c r="E46" s="201"/>
      <c r="F46" s="201"/>
      <c r="G46" s="201"/>
      <c r="H46" s="201"/>
      <c r="I46" s="201"/>
      <c r="J46" s="201"/>
      <c r="K46" s="201"/>
      <c r="L46" s="201"/>
      <c r="M46" s="201"/>
      <c r="N46" s="201"/>
      <c r="O46" s="8"/>
    </row>
    <row r="47" spans="1:15" x14ac:dyDescent="0.3">
      <c r="A47" s="8"/>
      <c r="B47" s="8"/>
      <c r="C47" s="8"/>
      <c r="D47" s="8"/>
      <c r="E47" s="8"/>
      <c r="F47" s="8"/>
      <c r="G47" s="8"/>
      <c r="H47" s="8"/>
      <c r="I47" s="8"/>
      <c r="J47" s="8"/>
      <c r="K47" s="8"/>
      <c r="L47" s="14"/>
      <c r="M47" s="8"/>
      <c r="N47" s="8"/>
      <c r="O47" s="8"/>
    </row>
    <row r="48" spans="1:15" x14ac:dyDescent="0.3">
      <c r="A48" s="31"/>
      <c r="B48" s="31"/>
      <c r="C48" s="31"/>
      <c r="D48" s="85"/>
      <c r="E48" s="85"/>
      <c r="F48" s="85"/>
      <c r="G48" s="172"/>
      <c r="I48" s="85"/>
      <c r="J48" s="85"/>
      <c r="K48" s="86"/>
      <c r="L48" s="85"/>
      <c r="M48" s="85"/>
      <c r="N48" s="85"/>
      <c r="O48" s="8"/>
    </row>
    <row r="49" spans="1:15" x14ac:dyDescent="0.3">
      <c r="A49" s="31"/>
      <c r="B49" s="31"/>
      <c r="C49" s="31"/>
      <c r="D49" s="85"/>
      <c r="E49" s="173"/>
      <c r="F49" s="85"/>
      <c r="G49" s="172"/>
      <c r="I49" s="173"/>
      <c r="J49" s="85"/>
      <c r="K49" s="86"/>
      <c r="L49" s="173"/>
      <c r="M49" s="85"/>
      <c r="N49" s="85"/>
      <c r="O49" s="8"/>
    </row>
    <row r="50" spans="1:15" x14ac:dyDescent="0.3">
      <c r="A50" s="31"/>
      <c r="B50" s="31"/>
      <c r="C50" s="31"/>
      <c r="D50" s="85"/>
      <c r="E50" s="85"/>
      <c r="F50" s="85"/>
      <c r="G50" s="172"/>
      <c r="I50" s="85"/>
      <c r="J50" s="85"/>
      <c r="K50" s="86"/>
      <c r="L50" s="85"/>
      <c r="M50" s="85"/>
      <c r="N50" s="85"/>
      <c r="O50" s="8"/>
    </row>
    <row r="51" spans="1:15" x14ac:dyDescent="0.3">
      <c r="A51" s="31"/>
      <c r="B51" s="31"/>
      <c r="C51" s="31"/>
      <c r="D51" s="85"/>
      <c r="E51" s="173"/>
      <c r="F51" s="85"/>
      <c r="H51" s="86"/>
      <c r="I51" s="173"/>
      <c r="J51" s="85"/>
      <c r="K51" s="86"/>
      <c r="L51" s="173"/>
      <c r="M51" s="85"/>
      <c r="N51" s="85"/>
      <c r="O51" s="8"/>
    </row>
    <row r="52" spans="1:15" x14ac:dyDescent="0.3">
      <c r="A52" s="18"/>
      <c r="C52" s="18"/>
      <c r="D52" s="8"/>
      <c r="E52" s="8"/>
      <c r="F52" s="8"/>
      <c r="G52" s="8"/>
      <c r="H52" s="8"/>
      <c r="I52" s="8"/>
      <c r="J52" s="8"/>
      <c r="K52" s="8"/>
      <c r="L52" s="8"/>
      <c r="M52" s="8"/>
      <c r="N52" s="8"/>
      <c r="O52" s="8"/>
    </row>
    <row r="53" spans="1:15" x14ac:dyDescent="0.3">
      <c r="C53" s="8"/>
      <c r="D53" s="8"/>
      <c r="E53" s="14"/>
      <c r="F53" s="8"/>
      <c r="O53" s="8"/>
    </row>
    <row r="54" spans="1:15" x14ac:dyDescent="0.3">
      <c r="A54" s="20"/>
      <c r="B54" s="8"/>
      <c r="C54" s="8"/>
      <c r="D54" s="8"/>
      <c r="E54" s="14"/>
      <c r="F54" s="8"/>
      <c r="H54" s="20"/>
      <c r="I54" s="8"/>
      <c r="J54" s="8"/>
      <c r="K54" s="8"/>
      <c r="L54" s="14"/>
      <c r="M54" s="8"/>
      <c r="N54" s="8"/>
      <c r="O54" s="8"/>
    </row>
    <row r="55" spans="1:15" x14ac:dyDescent="0.3">
      <c r="A55" s="20"/>
      <c r="B55" s="8"/>
      <c r="C55" s="8"/>
      <c r="D55" s="8"/>
      <c r="E55" s="14"/>
      <c r="F55" s="8"/>
      <c r="H55" s="20"/>
      <c r="I55" s="8"/>
      <c r="J55" s="8"/>
      <c r="K55" s="8"/>
      <c r="L55" s="14"/>
      <c r="M55" s="8"/>
      <c r="N55" s="8"/>
      <c r="O55" s="8"/>
    </row>
    <row r="56" spans="1:15" x14ac:dyDescent="0.3">
      <c r="A56" s="8"/>
      <c r="B56" s="8"/>
      <c r="G56" s="8"/>
      <c r="H56" s="8"/>
      <c r="I56" s="8"/>
      <c r="J56" s="8"/>
      <c r="K56" s="8"/>
      <c r="L56" s="8"/>
      <c r="M56" s="8"/>
      <c r="N56" s="8"/>
      <c r="O56" s="8"/>
    </row>
    <row r="57" spans="1:15" x14ac:dyDescent="0.3">
      <c r="A57" s="20"/>
      <c r="B57" s="8"/>
      <c r="C57" s="8"/>
      <c r="D57" s="8"/>
      <c r="E57" s="14"/>
      <c r="F57" s="8"/>
      <c r="H57" s="20"/>
      <c r="I57" s="8"/>
      <c r="J57" s="8"/>
      <c r="K57" s="8"/>
      <c r="L57" s="14"/>
      <c r="M57" s="8"/>
      <c r="N57" s="8"/>
      <c r="O57" s="8"/>
    </row>
    <row r="58" spans="1:15" x14ac:dyDescent="0.3">
      <c r="A58" s="8"/>
      <c r="B58" s="8"/>
      <c r="C58" s="8"/>
      <c r="D58" s="8"/>
      <c r="E58" s="8"/>
      <c r="F58" s="8"/>
      <c r="G58" s="8"/>
      <c r="H58" s="8"/>
      <c r="I58" s="8"/>
      <c r="J58" s="8"/>
      <c r="K58" s="8"/>
      <c r="L58" s="8"/>
      <c r="M58" s="8"/>
      <c r="N58" s="8"/>
      <c r="O58" s="8"/>
    </row>
    <row r="59" spans="1:15" x14ac:dyDescent="0.3">
      <c r="A59" s="14"/>
      <c r="B59" s="8"/>
      <c r="C59" s="8"/>
      <c r="D59" s="8"/>
      <c r="E59" s="14"/>
      <c r="F59" s="8"/>
      <c r="G59" s="14"/>
      <c r="H59" s="8"/>
      <c r="I59" s="8"/>
      <c r="J59" s="8"/>
      <c r="K59" s="14"/>
      <c r="L59" s="8"/>
      <c r="M59" s="8"/>
      <c r="N59" s="8"/>
      <c r="O59" s="8"/>
    </row>
    <row r="60" spans="1:15" x14ac:dyDescent="0.3">
      <c r="A60" s="8"/>
      <c r="B60" s="8"/>
      <c r="C60" s="8"/>
      <c r="D60" s="8"/>
      <c r="E60" s="8"/>
      <c r="F60" s="8"/>
      <c r="G60" s="8"/>
      <c r="H60" s="8"/>
      <c r="I60" s="8"/>
      <c r="J60" s="8"/>
      <c r="K60" s="8"/>
      <c r="L60" s="8"/>
      <c r="M60" s="8"/>
      <c r="N60" s="8"/>
      <c r="O60" s="8"/>
    </row>
    <row r="61" spans="1:15" x14ac:dyDescent="0.3">
      <c r="A61" s="14"/>
      <c r="B61" s="8"/>
      <c r="C61" s="8"/>
      <c r="D61" s="8"/>
      <c r="E61" s="14"/>
      <c r="F61" s="8"/>
      <c r="G61" s="20"/>
      <c r="H61" s="8"/>
      <c r="I61" s="8"/>
      <c r="J61" s="8"/>
      <c r="K61" s="14"/>
      <c r="L61" s="8"/>
      <c r="M61" s="8"/>
      <c r="N61" s="14"/>
      <c r="O61" s="8"/>
    </row>
    <row r="62" spans="1:15" x14ac:dyDescent="0.3"/>
    <row r="63" spans="1:15" x14ac:dyDescent="0.3"/>
    <row r="64" spans="1:15" x14ac:dyDescent="0.3"/>
    <row r="65" x14ac:dyDescent="0.3"/>
    <row r="66" x14ac:dyDescent="0.3"/>
    <row r="67" x14ac:dyDescent="0.3"/>
    <row r="68" x14ac:dyDescent="0.3"/>
    <row r="69" x14ac:dyDescent="0.3"/>
    <row r="70" x14ac:dyDescent="0.3"/>
  </sheetData>
  <mergeCells count="22">
    <mergeCell ref="D10:J10"/>
    <mergeCell ref="A6:C6"/>
    <mergeCell ref="D6:J6"/>
    <mergeCell ref="A1:L1"/>
    <mergeCell ref="G3:H3"/>
    <mergeCell ref="C4:F4"/>
    <mergeCell ref="H4:I4"/>
    <mergeCell ref="C5:I5"/>
    <mergeCell ref="A7:C7"/>
    <mergeCell ref="D7:J7"/>
    <mergeCell ref="A8:C8"/>
    <mergeCell ref="D8:J8"/>
    <mergeCell ref="A9:C9"/>
    <mergeCell ref="D9:J9"/>
    <mergeCell ref="A42:F42"/>
    <mergeCell ref="A46:N46"/>
    <mergeCell ref="A21:F21"/>
    <mergeCell ref="F12:G12"/>
    <mergeCell ref="A14:F14"/>
    <mergeCell ref="A16:F16"/>
    <mergeCell ref="A30:F30"/>
    <mergeCell ref="A37:F37"/>
  </mergeCells>
  <dataValidations count="1">
    <dataValidation type="whole" operator="lessThanOrEqual" allowBlank="1" showInputMessage="1" showErrorMessage="1" error="Percentage must equal 100%" sqref="G14:G15" xr:uid="{D2F1AC70-8286-4492-B04F-115E463E8BF5}">
      <formula1>100</formula1>
    </dataValidation>
  </dataValidations>
  <hyperlinks>
    <hyperlink ref="D19:F19" location="'Equitable Compensaton'!A1" display="See Equitable Compensation Tab" xr:uid="{60910E7A-9A04-4488-844C-BAB6E043321E}"/>
    <hyperlink ref="D13:F13" location="'Chuch Number'!A1" display="See Church Number Tab" xr:uid="{0C5FD91B-FBE0-4D13-BEBB-3C2E181C85CB}"/>
  </hyperlinks>
  <pageMargins left="0.25" right="0.25" top="0.75" bottom="0.75" header="0.3" footer="0.3"/>
  <pageSetup scale="57" orientation="landscape" horizontalDpi="360" verticalDpi="360" r:id="rId1"/>
  <extLst>
    <ext xmlns:x14="http://schemas.microsoft.com/office/spreadsheetml/2009/9/main" uri="{CCE6A557-97BC-4b89-ADB6-D9C93CAAB3DF}">
      <x14:dataValidations xmlns:xm="http://schemas.microsoft.com/office/excel/2006/main" count="4">
        <x14:dataValidation type="list" allowBlank="1" showInputMessage="1" showErrorMessage="1" xr:uid="{3EFACC21-937C-43B3-BB23-4F2FDC895E70}">
          <x14:formula1>
            <xm:f>Formulas!$C$10:$C$13</xm:f>
          </x14:formula1>
          <xm:sqref>D8:I8</xm:sqref>
        </x14:dataValidation>
        <x14:dataValidation type="list" allowBlank="1" showInputMessage="1" showErrorMessage="1" xr:uid="{EA8A8327-8EC6-445F-880A-338A0C1200D0}">
          <x14:formula1>
            <xm:f>Formulas!$A$2:$A$20</xm:f>
          </x14:formula1>
          <xm:sqref>D6:I6</xm:sqref>
        </x14:dataValidation>
        <x14:dataValidation type="list" allowBlank="1" showInputMessage="1" showErrorMessage="1" xr:uid="{FDAAADAA-DAF7-49A2-B76C-B6999E2BEE15}">
          <x14:formula1>
            <xm:f>Formulas!$C$17:$C$20</xm:f>
          </x14:formula1>
          <xm:sqref>D9:D10 E9:I9</xm:sqref>
        </x14:dataValidation>
        <x14:dataValidation type="list" allowBlank="1" showInputMessage="1" showErrorMessage="1" xr:uid="{1A18FBAA-5268-4F83-8AF6-1B68C63D323E}">
          <x14:formula1>
            <xm:f>Formulas!$C$2:$C$6</xm:f>
          </x14:formula1>
          <xm:sqref>D7:I7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F311-36DB-4EC3-8D02-1BEFCDD8B4E8}">
  <sheetPr>
    <tabColor rgb="FFFFFF00"/>
    <pageSetUpPr autoPageBreaks="0" fitToPage="1"/>
  </sheetPr>
  <dimension ref="B1:P81"/>
  <sheetViews>
    <sheetView tabSelected="1" showRuler="0" zoomScaleNormal="100" zoomScaleSheetLayoutView="200" workbookViewId="0">
      <selection activeCell="F17" sqref="F17"/>
    </sheetView>
  </sheetViews>
  <sheetFormatPr defaultRowHeight="14.4" zeroHeight="1" x14ac:dyDescent="0.3"/>
  <cols>
    <col min="2" max="2" width="14.44140625" customWidth="1"/>
    <col min="3" max="4" width="11.109375" customWidth="1"/>
    <col min="6" max="6" width="8.6640625" customWidth="1"/>
    <col min="7" max="7" width="17.44140625" customWidth="1"/>
    <col min="8" max="13" width="15" customWidth="1"/>
    <col min="14" max="14" width="10.44140625" customWidth="1"/>
    <col min="15" max="15" width="11" customWidth="1"/>
  </cols>
  <sheetData>
    <row r="1" spans="2:16" ht="27" customHeight="1" x14ac:dyDescent="0.4">
      <c r="B1" s="187" t="s">
        <v>72</v>
      </c>
      <c r="C1" s="187"/>
      <c r="D1" s="187"/>
      <c r="E1" s="187"/>
      <c r="F1" s="187"/>
      <c r="G1" s="187"/>
      <c r="H1" s="187"/>
      <c r="I1" s="187"/>
      <c r="J1" s="187"/>
      <c r="K1" s="187"/>
      <c r="L1" s="187"/>
      <c r="M1" s="187"/>
      <c r="N1" s="7"/>
      <c r="O1" s="7"/>
      <c r="P1" s="8"/>
    </row>
    <row r="2" spans="2:16" ht="24.6" customHeight="1" thickBot="1" x14ac:dyDescent="0.45">
      <c r="B2" s="9"/>
      <c r="C2" s="9"/>
      <c r="D2" s="9"/>
      <c r="E2" s="9"/>
      <c r="F2" s="9"/>
      <c r="G2" s="9"/>
      <c r="H2" s="9"/>
      <c r="I2" s="9"/>
      <c r="J2" s="9"/>
      <c r="K2" s="9"/>
      <c r="L2" s="9"/>
      <c r="M2" s="9"/>
      <c r="N2" s="6"/>
      <c r="O2" s="6"/>
      <c r="P2" s="8"/>
    </row>
    <row r="3" spans="2:16" ht="18" customHeight="1" thickTop="1" thickBot="1" x14ac:dyDescent="0.35">
      <c r="B3" s="10"/>
      <c r="C3" s="10"/>
      <c r="D3" s="10"/>
      <c r="E3" s="10"/>
      <c r="F3" s="10"/>
      <c r="G3" s="11" t="s">
        <v>0</v>
      </c>
      <c r="H3" s="191"/>
      <c r="I3" s="192"/>
      <c r="J3" s="10"/>
      <c r="K3" s="10"/>
      <c r="L3" s="10"/>
      <c r="M3" s="10"/>
      <c r="N3" s="8"/>
      <c r="O3" s="8"/>
      <c r="P3" s="8"/>
    </row>
    <row r="4" spans="2:16" ht="18" customHeight="1" thickTop="1" thickBot="1" x14ac:dyDescent="0.35">
      <c r="B4" s="10"/>
      <c r="C4" s="11" t="s">
        <v>1</v>
      </c>
      <c r="D4" s="188"/>
      <c r="E4" s="189"/>
      <c r="F4" s="189"/>
      <c r="G4" s="190"/>
      <c r="H4" s="11" t="s">
        <v>2</v>
      </c>
      <c r="I4" s="188"/>
      <c r="J4" s="190"/>
      <c r="K4" s="11"/>
      <c r="L4" s="126"/>
      <c r="M4" s="10"/>
      <c r="N4" s="8"/>
      <c r="O4" s="8"/>
      <c r="P4" s="8"/>
    </row>
    <row r="5" spans="2:16" ht="18" customHeight="1" thickTop="1" thickBot="1" x14ac:dyDescent="0.35">
      <c r="B5" s="10"/>
      <c r="C5" s="11" t="s">
        <v>71</v>
      </c>
      <c r="D5" s="193"/>
      <c r="E5" s="194"/>
      <c r="F5" s="194"/>
      <c r="G5" s="194"/>
      <c r="H5" s="194"/>
      <c r="I5" s="194"/>
      <c r="J5" s="195"/>
      <c r="K5" s="10"/>
      <c r="L5" s="10"/>
      <c r="M5" s="10"/>
      <c r="N5" s="8"/>
      <c r="O5" s="8"/>
      <c r="P5" s="8"/>
    </row>
    <row r="6" spans="2:16" ht="18" customHeight="1" thickTop="1" thickBot="1" x14ac:dyDescent="0.35">
      <c r="B6" s="186" t="s">
        <v>3</v>
      </c>
      <c r="C6" s="186"/>
      <c r="D6" s="196"/>
      <c r="E6" s="177" t="s">
        <v>4</v>
      </c>
      <c r="F6" s="178"/>
      <c r="G6" s="178"/>
      <c r="H6" s="178"/>
      <c r="I6" s="178"/>
      <c r="J6" s="178"/>
      <c r="K6" s="179"/>
      <c r="L6" s="10"/>
      <c r="M6" s="10"/>
      <c r="N6" s="8"/>
      <c r="O6" s="8"/>
      <c r="P6" s="8"/>
    </row>
    <row r="7" spans="2:16" ht="18" customHeight="1" thickTop="1" thickBot="1" x14ac:dyDescent="0.35">
      <c r="B7" s="186" t="s">
        <v>5</v>
      </c>
      <c r="C7" s="186"/>
      <c r="D7" s="196"/>
      <c r="E7" s="177" t="s">
        <v>6</v>
      </c>
      <c r="F7" s="178"/>
      <c r="G7" s="178"/>
      <c r="H7" s="178"/>
      <c r="I7" s="178"/>
      <c r="J7" s="178"/>
      <c r="K7" s="179"/>
      <c r="L7" s="10"/>
      <c r="M7" s="10"/>
      <c r="N7" s="8"/>
      <c r="O7" s="8"/>
      <c r="P7" s="8"/>
    </row>
    <row r="8" spans="2:16" ht="18" customHeight="1" thickTop="1" thickBot="1" x14ac:dyDescent="0.35">
      <c r="B8" s="186" t="s">
        <v>7</v>
      </c>
      <c r="C8" s="186"/>
      <c r="D8" s="196"/>
      <c r="E8" s="174" t="s">
        <v>8</v>
      </c>
      <c r="F8" s="175"/>
      <c r="G8" s="175"/>
      <c r="H8" s="175"/>
      <c r="I8" s="175"/>
      <c r="J8" s="175"/>
      <c r="K8" s="176"/>
      <c r="L8" s="10"/>
      <c r="M8" s="10"/>
      <c r="N8" s="8"/>
      <c r="O8" s="8"/>
      <c r="P8" s="8"/>
    </row>
    <row r="9" spans="2:16" ht="18" customHeight="1" thickTop="1" thickBot="1" x14ac:dyDescent="0.35">
      <c r="B9" s="186" t="s">
        <v>327</v>
      </c>
      <c r="C9" s="186"/>
      <c r="D9" s="196"/>
      <c r="E9" s="177" t="s">
        <v>412</v>
      </c>
      <c r="F9" s="178"/>
      <c r="G9" s="178"/>
      <c r="H9" s="178"/>
      <c r="I9" s="178"/>
      <c r="J9" s="178"/>
      <c r="K9" s="179"/>
      <c r="L9" s="10"/>
      <c r="M9" s="10"/>
      <c r="N9" s="8"/>
      <c r="O9" s="8"/>
      <c r="P9" s="8"/>
    </row>
    <row r="10" spans="2:16" ht="18" customHeight="1" thickTop="1" thickBot="1" x14ac:dyDescent="0.35">
      <c r="B10" s="11"/>
      <c r="C10" s="11"/>
      <c r="D10" s="11" t="s">
        <v>275</v>
      </c>
      <c r="E10" s="177" t="s">
        <v>298</v>
      </c>
      <c r="F10" s="182"/>
      <c r="G10" s="182"/>
      <c r="H10" s="182"/>
      <c r="I10" s="182"/>
      <c r="J10" s="182"/>
      <c r="K10" s="183"/>
      <c r="L10" s="10"/>
      <c r="M10" s="10"/>
      <c r="N10" s="8"/>
      <c r="O10" s="8"/>
      <c r="P10" s="8"/>
    </row>
    <row r="11" spans="2:16" ht="18" customHeight="1" thickTop="1" thickBot="1" x14ac:dyDescent="0.35">
      <c r="B11" s="12"/>
      <c r="C11" s="12"/>
      <c r="D11" s="12"/>
      <c r="E11" s="12"/>
      <c r="F11" s="12"/>
      <c r="G11" s="12"/>
      <c r="H11" s="12"/>
      <c r="I11" s="9" t="s">
        <v>9</v>
      </c>
      <c r="J11" s="9" t="s">
        <v>10</v>
      </c>
      <c r="K11" s="9" t="s">
        <v>11</v>
      </c>
      <c r="L11" s="9" t="s">
        <v>12</v>
      </c>
      <c r="M11" s="230"/>
      <c r="N11" s="9"/>
      <c r="O11" s="9"/>
      <c r="P11" s="8"/>
    </row>
    <row r="12" spans="2:16" ht="18" customHeight="1" thickTop="1" thickBot="1" x14ac:dyDescent="0.35">
      <c r="B12" s="12"/>
      <c r="C12" s="13"/>
      <c r="D12" s="13"/>
      <c r="F12" s="11"/>
      <c r="G12" s="186" t="s">
        <v>74</v>
      </c>
      <c r="H12" s="196"/>
      <c r="I12" s="66"/>
      <c r="J12" s="69"/>
      <c r="K12" s="136"/>
      <c r="L12" s="139"/>
      <c r="M12" s="231"/>
      <c r="N12" s="40"/>
      <c r="O12" s="40"/>
      <c r="P12" s="8"/>
    </row>
    <row r="13" spans="2:16" ht="18" customHeight="1" thickBot="1" x14ac:dyDescent="0.35">
      <c r="B13" s="14"/>
      <c r="C13" s="28"/>
      <c r="D13" s="61"/>
      <c r="E13" s="62" t="s">
        <v>341</v>
      </c>
      <c r="F13" s="61"/>
      <c r="G13" s="65"/>
      <c r="H13" s="11" t="s">
        <v>299</v>
      </c>
      <c r="I13" s="67"/>
      <c r="J13" s="70"/>
      <c r="K13" s="137"/>
      <c r="L13" s="72"/>
      <c r="M13" s="232"/>
      <c r="N13" s="40"/>
      <c r="O13" s="40"/>
      <c r="P13" s="8"/>
    </row>
    <row r="14" spans="2:16" ht="18" customHeight="1" thickTop="1" thickBot="1" x14ac:dyDescent="0.35">
      <c r="B14" s="186" t="s">
        <v>76</v>
      </c>
      <c r="C14" s="186"/>
      <c r="D14" s="186"/>
      <c r="E14" s="186"/>
      <c r="F14" s="186"/>
      <c r="G14" s="186"/>
      <c r="H14" s="104">
        <v>1</v>
      </c>
      <c r="I14" s="68">
        <v>1</v>
      </c>
      <c r="J14" s="71">
        <v>0</v>
      </c>
      <c r="K14" s="138">
        <v>0</v>
      </c>
      <c r="L14" s="140">
        <v>0</v>
      </c>
      <c r="M14" s="233"/>
      <c r="N14" s="41"/>
      <c r="O14" s="42"/>
      <c r="P14" s="8"/>
    </row>
    <row r="15" spans="2:16" ht="18" customHeight="1" thickTop="1" x14ac:dyDescent="0.3">
      <c r="B15" s="11"/>
      <c r="C15" s="11"/>
      <c r="D15" s="11"/>
      <c r="E15" s="11"/>
      <c r="F15" s="11"/>
      <c r="G15" s="11"/>
      <c r="H15" s="45"/>
      <c r="I15" s="41"/>
      <c r="J15" s="41"/>
      <c r="K15" s="41"/>
      <c r="L15" s="41"/>
      <c r="M15" s="234"/>
      <c r="N15" s="41"/>
      <c r="O15" s="42"/>
      <c r="P15" s="8"/>
    </row>
    <row r="16" spans="2:16" ht="18" customHeight="1" thickBot="1" x14ac:dyDescent="0.35">
      <c r="B16" s="180" t="s">
        <v>244</v>
      </c>
      <c r="C16" s="181"/>
      <c r="D16" s="181"/>
      <c r="E16" s="181"/>
      <c r="F16" s="181"/>
      <c r="G16" s="181"/>
      <c r="H16" s="9" t="s">
        <v>75</v>
      </c>
      <c r="I16" s="15"/>
      <c r="J16" s="15"/>
      <c r="K16" s="15"/>
      <c r="L16" s="15"/>
      <c r="M16" s="232"/>
      <c r="N16" s="8"/>
      <c r="O16" s="8"/>
      <c r="P16" s="8"/>
    </row>
    <row r="17" spans="2:16" ht="18" customHeight="1" thickTop="1" thickBot="1" x14ac:dyDescent="0.35">
      <c r="B17" s="10" t="s">
        <v>15</v>
      </c>
      <c r="C17" s="10"/>
      <c r="D17" s="10"/>
      <c r="E17" s="36" t="s">
        <v>340</v>
      </c>
      <c r="F17" s="129"/>
      <c r="G17" s="129"/>
      <c r="H17" s="73"/>
      <c r="I17" s="121">
        <f>H17*I14</f>
        <v>0</v>
      </c>
      <c r="J17" s="121">
        <f>H17*J14</f>
        <v>0</v>
      </c>
      <c r="K17" s="229">
        <f>H17*K14</f>
        <v>0</v>
      </c>
      <c r="L17" s="238">
        <f>H17*L14</f>
        <v>0</v>
      </c>
      <c r="M17" s="122"/>
      <c r="N17" s="37"/>
      <c r="O17" s="37"/>
      <c r="P17" s="8"/>
    </row>
    <row r="18" spans="2:16" ht="18" customHeight="1" thickTop="1" thickBot="1" x14ac:dyDescent="0.35">
      <c r="B18" s="10" t="s">
        <v>16</v>
      </c>
      <c r="C18" s="10"/>
      <c r="D18" s="10"/>
      <c r="E18" s="129" t="s">
        <v>342</v>
      </c>
      <c r="F18" s="10"/>
      <c r="G18" s="10"/>
      <c r="H18" s="73"/>
      <c r="I18" s="121">
        <f>H18*I14</f>
        <v>0</v>
      </c>
      <c r="J18" s="121">
        <f>H18*J14</f>
        <v>0</v>
      </c>
      <c r="K18" s="229">
        <f>H18*K14</f>
        <v>0</v>
      </c>
      <c r="L18" s="239">
        <f>H18*L14</f>
        <v>0</v>
      </c>
      <c r="M18" s="122"/>
      <c r="N18" s="37"/>
      <c r="O18" s="37"/>
      <c r="P18" s="8"/>
    </row>
    <row r="19" spans="2:16" ht="18" customHeight="1" thickTop="1" thickBot="1" x14ac:dyDescent="0.35">
      <c r="B19" s="10"/>
      <c r="C19" s="10" t="s">
        <v>17</v>
      </c>
      <c r="D19" s="10"/>
      <c r="F19" s="36"/>
      <c r="G19" s="36"/>
      <c r="H19" s="105">
        <f>H17+H18</f>
        <v>0</v>
      </c>
      <c r="I19" s="121">
        <f t="shared" ref="I19:L19" si="0">SUM(I17:I18)</f>
        <v>0</v>
      </c>
      <c r="J19" s="121">
        <f t="shared" si="0"/>
        <v>0</v>
      </c>
      <c r="K19" s="229">
        <f t="shared" si="0"/>
        <v>0</v>
      </c>
      <c r="L19" s="240">
        <f t="shared" si="0"/>
        <v>0</v>
      </c>
      <c r="M19" s="122"/>
      <c r="N19" s="37"/>
      <c r="O19" s="37"/>
      <c r="P19" s="8"/>
    </row>
    <row r="20" spans="2:16" ht="18" customHeight="1" thickTop="1" x14ac:dyDescent="0.3">
      <c r="B20" s="10"/>
      <c r="C20" s="10"/>
      <c r="D20" s="10"/>
      <c r="E20" s="36"/>
      <c r="F20" s="36"/>
      <c r="G20" s="36"/>
      <c r="H20" s="25"/>
      <c r="I20" s="122"/>
      <c r="J20" s="122"/>
      <c r="K20" s="122"/>
      <c r="L20" s="122"/>
      <c r="M20" s="122"/>
      <c r="N20" s="37"/>
      <c r="O20" s="37"/>
      <c r="P20" s="8"/>
    </row>
    <row r="21" spans="2:16" ht="18" customHeight="1" thickBot="1" x14ac:dyDescent="0.35">
      <c r="B21" s="180" t="s">
        <v>73</v>
      </c>
      <c r="C21" s="181"/>
      <c r="D21" s="181"/>
      <c r="E21" s="181"/>
      <c r="F21" s="181"/>
      <c r="G21" s="181"/>
      <c r="H21" s="129"/>
      <c r="I21" s="122"/>
      <c r="J21" s="122"/>
      <c r="K21" s="122"/>
      <c r="L21" s="122"/>
      <c r="M21" s="122"/>
      <c r="N21" s="37"/>
      <c r="O21" s="37"/>
      <c r="P21" s="8"/>
    </row>
    <row r="22" spans="2:16" ht="18" customHeight="1" thickTop="1" thickBot="1" x14ac:dyDescent="0.35">
      <c r="B22" s="10" t="s">
        <v>18</v>
      </c>
      <c r="C22" s="10"/>
      <c r="D22" s="10"/>
      <c r="E22" s="10"/>
      <c r="F22" s="129" t="s">
        <v>342</v>
      </c>
      <c r="G22" s="10"/>
      <c r="H22" s="73"/>
      <c r="I22" s="23">
        <f>H22*I14</f>
        <v>0</v>
      </c>
      <c r="J22" s="23">
        <f>H22*J14</f>
        <v>0</v>
      </c>
      <c r="K22" s="141">
        <f>H22*K14</f>
        <v>0</v>
      </c>
      <c r="L22" s="241">
        <f>H22*L14</f>
        <v>0</v>
      </c>
      <c r="M22" s="235"/>
      <c r="N22" s="43"/>
      <c r="O22" s="43"/>
      <c r="P22" s="8"/>
    </row>
    <row r="23" spans="2:16" ht="18" customHeight="1" thickTop="1" thickBot="1" x14ac:dyDescent="0.35">
      <c r="B23" s="12" t="s">
        <v>19</v>
      </c>
      <c r="C23" s="10"/>
      <c r="D23" s="10"/>
      <c r="E23" s="10"/>
      <c r="F23" s="10"/>
      <c r="G23" s="10"/>
      <c r="H23" s="73"/>
      <c r="I23" s="23">
        <f>H23*I14</f>
        <v>0</v>
      </c>
      <c r="J23" s="23">
        <f>H23*J14</f>
        <v>0</v>
      </c>
      <c r="K23" s="141">
        <f>H23*K14</f>
        <v>0</v>
      </c>
      <c r="L23" s="242">
        <f>H23*L14</f>
        <v>0</v>
      </c>
      <c r="M23" s="235"/>
      <c r="N23" s="43"/>
      <c r="O23" s="43"/>
      <c r="P23" s="8"/>
    </row>
    <row r="24" spans="2:16" ht="18" customHeight="1" thickTop="1" thickBot="1" x14ac:dyDescent="0.35">
      <c r="B24" s="12" t="s">
        <v>273</v>
      </c>
      <c r="C24" s="10"/>
      <c r="D24" s="10"/>
      <c r="E24" s="10"/>
      <c r="F24" s="10"/>
      <c r="G24" s="10"/>
      <c r="H24" s="105">
        <v>500</v>
      </c>
      <c r="I24" s="23">
        <f>H24*I14</f>
        <v>500</v>
      </c>
      <c r="J24" s="23">
        <f>H24*J14</f>
        <v>0</v>
      </c>
      <c r="K24" s="141">
        <f>H24*K14</f>
        <v>0</v>
      </c>
      <c r="L24" s="242">
        <f>H24*L14</f>
        <v>0</v>
      </c>
      <c r="M24" s="235"/>
      <c r="N24" s="43"/>
      <c r="O24" s="43"/>
      <c r="P24" s="8"/>
    </row>
    <row r="25" spans="2:16" ht="18" customHeight="1" thickTop="1" thickBot="1" x14ac:dyDescent="0.35">
      <c r="B25" s="12" t="s">
        <v>69</v>
      </c>
      <c r="C25" s="10"/>
      <c r="D25" s="10"/>
      <c r="E25" s="10"/>
      <c r="F25" s="10"/>
      <c r="G25" s="10"/>
      <c r="H25" s="73"/>
      <c r="I25" s="23">
        <f>H25*I14</f>
        <v>0</v>
      </c>
      <c r="J25" s="23">
        <f>H25*J14</f>
        <v>0</v>
      </c>
      <c r="K25" s="141">
        <f>H25*K14</f>
        <v>0</v>
      </c>
      <c r="L25" s="243">
        <f>H25*L14</f>
        <v>0</v>
      </c>
      <c r="M25" s="235"/>
      <c r="N25" s="43"/>
      <c r="O25" s="43"/>
      <c r="P25" s="8"/>
    </row>
    <row r="26" spans="2:16" ht="18" customHeight="1" thickTop="1" thickBot="1" x14ac:dyDescent="0.35">
      <c r="B26" s="12"/>
      <c r="C26" s="97" t="s">
        <v>243</v>
      </c>
      <c r="D26" s="10"/>
      <c r="E26" s="10"/>
      <c r="F26" s="10"/>
      <c r="H26" s="106">
        <f t="shared" ref="H26:L26" si="1">SUM(H22:H25)</f>
        <v>500</v>
      </c>
      <c r="I26" s="23">
        <f t="shared" si="1"/>
        <v>500</v>
      </c>
      <c r="J26" s="23">
        <f t="shared" si="1"/>
        <v>0</v>
      </c>
      <c r="K26" s="141">
        <f t="shared" si="1"/>
        <v>0</v>
      </c>
      <c r="L26" s="244">
        <f t="shared" si="1"/>
        <v>0</v>
      </c>
      <c r="M26" s="235"/>
      <c r="N26" s="43"/>
      <c r="O26" s="43"/>
      <c r="P26" s="8"/>
    </row>
    <row r="27" spans="2:16" ht="18" customHeight="1" thickTop="1" x14ac:dyDescent="0.3">
      <c r="B27" s="38"/>
      <c r="C27" s="10"/>
      <c r="D27" s="10"/>
      <c r="E27" s="10"/>
      <c r="F27" s="10"/>
      <c r="G27" s="10"/>
      <c r="H27" s="25"/>
      <c r="I27" s="43"/>
      <c r="J27" s="43"/>
      <c r="K27" s="43"/>
      <c r="L27" s="43"/>
      <c r="M27" s="235"/>
      <c r="N27" s="44"/>
      <c r="O27" s="44"/>
      <c r="P27" s="8"/>
    </row>
    <row r="28" spans="2:16" ht="18" customHeight="1" thickBot="1" x14ac:dyDescent="0.35">
      <c r="B28" s="180" t="s">
        <v>245</v>
      </c>
      <c r="C28" s="181"/>
      <c r="D28" s="181"/>
      <c r="E28" s="181"/>
      <c r="F28" s="181"/>
      <c r="G28" s="181"/>
      <c r="I28" s="123"/>
      <c r="J28" s="123"/>
      <c r="K28" s="123"/>
      <c r="L28" s="123"/>
      <c r="M28" s="233"/>
    </row>
    <row r="29" spans="2:16" ht="18" customHeight="1" thickTop="1" thickBot="1" x14ac:dyDescent="0.35">
      <c r="B29" s="10" t="s">
        <v>370</v>
      </c>
      <c r="C29" s="10"/>
      <c r="D29" s="10"/>
      <c r="E29" s="10"/>
      <c r="F29" s="8"/>
      <c r="G29" s="10"/>
      <c r="H29" s="105">
        <f>IF(OR(Formulas!A23="Not Eligible"),0,IF(OR(Formulas!A23="Eligible"),Formulas!B27))</f>
        <v>0</v>
      </c>
      <c r="I29" s="23">
        <f>H29*I14</f>
        <v>0</v>
      </c>
      <c r="J29" s="23">
        <f>H29*J14</f>
        <v>0</v>
      </c>
      <c r="K29" s="141">
        <f>H29*K14</f>
        <v>0</v>
      </c>
      <c r="L29" s="241">
        <f>H29*L14</f>
        <v>0</v>
      </c>
      <c r="M29" s="235"/>
      <c r="N29" s="25"/>
      <c r="O29" s="25"/>
      <c r="P29" s="8"/>
    </row>
    <row r="30" spans="2:16" ht="18" customHeight="1" thickTop="1" thickBot="1" x14ac:dyDescent="0.35">
      <c r="B30" s="10" t="s">
        <v>401</v>
      </c>
      <c r="C30" s="10"/>
      <c r="D30" s="10"/>
      <c r="E30" s="10"/>
      <c r="F30" s="8"/>
      <c r="G30" s="10"/>
      <c r="H30" s="107">
        <f>Formulas!B35</f>
        <v>0</v>
      </c>
      <c r="I30" s="23">
        <f>H30*I14</f>
        <v>0</v>
      </c>
      <c r="J30" s="23">
        <f>H30*J14</f>
        <v>0</v>
      </c>
      <c r="K30" s="141">
        <f>H30*K14</f>
        <v>0</v>
      </c>
      <c r="L30" s="243">
        <f>H30*L14</f>
        <v>0</v>
      </c>
      <c r="M30" s="235"/>
      <c r="N30" s="25"/>
      <c r="O30" s="25"/>
      <c r="P30" s="8"/>
    </row>
    <row r="31" spans="2:16" ht="18" customHeight="1" thickTop="1" thickBot="1" x14ac:dyDescent="0.35">
      <c r="B31" s="10"/>
      <c r="C31" s="10" t="s">
        <v>261</v>
      </c>
      <c r="D31" s="10"/>
      <c r="E31" s="129" t="s">
        <v>342</v>
      </c>
      <c r="F31" s="8"/>
      <c r="G31" s="10"/>
      <c r="H31" s="107">
        <f t="shared" ref="H31:L31" si="2">H29+H30</f>
        <v>0</v>
      </c>
      <c r="I31" s="124">
        <f t="shared" si="2"/>
        <v>0</v>
      </c>
      <c r="J31" s="124">
        <f t="shared" si="2"/>
        <v>0</v>
      </c>
      <c r="K31" s="142">
        <f t="shared" si="2"/>
        <v>0</v>
      </c>
      <c r="L31" s="245">
        <f t="shared" si="2"/>
        <v>0</v>
      </c>
      <c r="M31" s="236"/>
      <c r="N31" s="25"/>
      <c r="O31" s="25"/>
      <c r="P31" s="8"/>
    </row>
    <row r="32" spans="2:16" ht="18" customHeight="1" thickTop="1" thickBot="1" x14ac:dyDescent="0.35">
      <c r="B32" s="10"/>
      <c r="C32" s="10"/>
      <c r="D32" s="10"/>
      <c r="E32" s="10"/>
      <c r="F32" s="10"/>
      <c r="G32" s="10"/>
      <c r="H32" s="25"/>
      <c r="I32" s="43"/>
      <c r="J32" s="43"/>
      <c r="K32" s="43"/>
      <c r="L32" s="43"/>
      <c r="M32" s="235"/>
      <c r="N32" s="44"/>
      <c r="O32" s="44"/>
      <c r="P32" s="8"/>
    </row>
    <row r="33" spans="2:16" ht="18" customHeight="1" thickTop="1" thickBot="1" x14ac:dyDescent="0.35">
      <c r="B33" s="197" t="s">
        <v>20</v>
      </c>
      <c r="C33" s="198"/>
      <c r="D33" s="198"/>
      <c r="E33" s="198"/>
      <c r="F33" s="198"/>
      <c r="G33" s="199"/>
      <c r="H33" s="105">
        <f>H19+H26+H29+H30</f>
        <v>500</v>
      </c>
      <c r="I33" s="24">
        <f t="shared" ref="I33:L33" si="3">I19+I26+I29+I30</f>
        <v>500</v>
      </c>
      <c r="J33" s="24">
        <f t="shared" si="3"/>
        <v>0</v>
      </c>
      <c r="K33" s="143">
        <f t="shared" si="3"/>
        <v>0</v>
      </c>
      <c r="L33" s="246">
        <f t="shared" si="3"/>
        <v>0</v>
      </c>
      <c r="M33" s="237"/>
      <c r="N33" s="25"/>
      <c r="O33" s="25"/>
      <c r="P33" s="8"/>
    </row>
    <row r="34" spans="2:16" ht="18" customHeight="1" thickTop="1" thickBot="1" x14ac:dyDescent="0.35">
      <c r="B34" s="10"/>
      <c r="C34" s="10"/>
      <c r="D34" s="10"/>
      <c r="E34" s="10"/>
      <c r="F34" s="10"/>
      <c r="G34" s="10"/>
      <c r="H34" s="39"/>
      <c r="I34" s="125"/>
      <c r="J34" s="125"/>
      <c r="K34" s="125"/>
      <c r="L34" s="145"/>
      <c r="M34" s="144"/>
      <c r="N34" s="8"/>
      <c r="O34" s="8"/>
      <c r="P34" s="8"/>
    </row>
    <row r="35" spans="2:16" ht="18" customHeight="1" thickTop="1" thickBot="1" x14ac:dyDescent="0.35">
      <c r="B35" s="10" t="s">
        <v>371</v>
      </c>
      <c r="C35" s="10"/>
      <c r="D35" s="10"/>
      <c r="E35" s="10"/>
      <c r="F35" s="129" t="s">
        <v>342</v>
      </c>
      <c r="G35" s="10"/>
      <c r="H35" s="74"/>
      <c r="I35" s="22">
        <f>H35*I14</f>
        <v>0</v>
      </c>
      <c r="J35" s="121">
        <f>H35*J14</f>
        <v>0</v>
      </c>
      <c r="K35" s="229">
        <f>H35*K14</f>
        <v>0</v>
      </c>
      <c r="L35" s="247">
        <f>H35*L14</f>
        <v>0</v>
      </c>
      <c r="M35" s="122"/>
      <c r="O35" s="37"/>
      <c r="P35" s="8"/>
    </row>
    <row r="36" spans="2:16" ht="18" customHeight="1" thickTop="1" x14ac:dyDescent="0.3">
      <c r="H36" s="37" t="s">
        <v>21</v>
      </c>
    </row>
    <row r="37" spans="2:16" ht="18.600000000000001" customHeight="1" x14ac:dyDescent="0.3">
      <c r="C37" s="8"/>
      <c r="D37" s="8"/>
      <c r="E37" s="153" t="s">
        <v>397</v>
      </c>
      <c r="F37" s="8"/>
      <c r="G37" s="8"/>
      <c r="I37" s="8"/>
      <c r="J37" s="8"/>
      <c r="K37" s="8"/>
      <c r="L37" s="8"/>
      <c r="M37" s="8"/>
      <c r="N37" s="8"/>
      <c r="O37" s="8"/>
      <c r="P37" s="8"/>
    </row>
    <row r="38" spans="2:16" ht="16.2" customHeight="1" x14ac:dyDescent="0.3">
      <c r="B38" s="184" t="s">
        <v>372</v>
      </c>
      <c r="C38" s="185"/>
      <c r="D38" s="185"/>
      <c r="E38" s="185"/>
      <c r="F38" s="185"/>
      <c r="G38" s="185"/>
      <c r="H38" s="8"/>
      <c r="I38" s="8"/>
      <c r="J38" s="8"/>
      <c r="K38" s="8"/>
      <c r="L38" s="8"/>
      <c r="M38" s="14"/>
      <c r="N38" s="8"/>
      <c r="O38" s="8"/>
      <c r="P38" s="8"/>
    </row>
    <row r="39" spans="2:16" ht="15" customHeight="1" x14ac:dyDescent="0.3">
      <c r="C39" s="113" t="s">
        <v>314</v>
      </c>
      <c r="D39" s="155" t="b">
        <v>0</v>
      </c>
      <c r="E39" s="154" t="s">
        <v>271</v>
      </c>
      <c r="F39" s="155" t="b">
        <v>0</v>
      </c>
      <c r="G39" s="108" t="s">
        <v>308</v>
      </c>
      <c r="H39" s="103" t="s">
        <v>323</v>
      </c>
      <c r="I39" s="101"/>
      <c r="J39" s="100"/>
      <c r="K39" s="152"/>
      <c r="L39" s="110"/>
      <c r="M39" s="111"/>
      <c r="N39" s="85"/>
      <c r="O39" s="85"/>
      <c r="P39" s="8"/>
    </row>
    <row r="40" spans="2:16" ht="15" customHeight="1" x14ac:dyDescent="0.3">
      <c r="C40" s="113"/>
      <c r="D40" s="156"/>
      <c r="E40" s="154"/>
      <c r="F40" s="156"/>
      <c r="G40" s="108"/>
      <c r="H40" s="103"/>
      <c r="I40" s="113"/>
      <c r="K40" s="108"/>
      <c r="L40" s="113"/>
      <c r="M40" s="112"/>
      <c r="N40" s="85"/>
      <c r="O40" s="85"/>
      <c r="P40" s="8"/>
    </row>
    <row r="41" spans="2:16" ht="15" customHeight="1" x14ac:dyDescent="0.3">
      <c r="C41" s="113" t="s">
        <v>315</v>
      </c>
      <c r="D41" s="155" t="b">
        <v>0</v>
      </c>
      <c r="E41" s="154" t="s">
        <v>271</v>
      </c>
      <c r="F41" s="155" t="b">
        <v>0</v>
      </c>
      <c r="G41" s="108" t="s">
        <v>308</v>
      </c>
      <c r="H41" s="103" t="s">
        <v>323</v>
      </c>
      <c r="I41" s="101"/>
      <c r="J41" s="100"/>
      <c r="K41" s="152"/>
      <c r="L41" s="110"/>
      <c r="M41" s="111"/>
      <c r="N41" s="85"/>
      <c r="O41" s="85"/>
      <c r="P41" s="8"/>
    </row>
    <row r="42" spans="2:16" ht="15" customHeight="1" x14ac:dyDescent="0.3">
      <c r="C42" s="113"/>
      <c r="D42" s="156"/>
      <c r="E42" s="154"/>
      <c r="F42" s="156"/>
      <c r="G42" s="108"/>
      <c r="H42" s="103"/>
      <c r="I42" s="113"/>
      <c r="K42" s="108"/>
      <c r="L42" s="108"/>
      <c r="M42" s="114"/>
      <c r="N42" s="8"/>
      <c r="O42" s="8"/>
      <c r="P42" s="8"/>
    </row>
    <row r="43" spans="2:16" ht="15" customHeight="1" x14ac:dyDescent="0.3">
      <c r="C43" s="113" t="s">
        <v>316</v>
      </c>
      <c r="D43" s="155" t="b">
        <v>0</v>
      </c>
      <c r="E43" s="154" t="s">
        <v>271</v>
      </c>
      <c r="F43" s="155" t="b">
        <v>0</v>
      </c>
      <c r="G43" s="108" t="s">
        <v>308</v>
      </c>
      <c r="H43" s="103" t="s">
        <v>323</v>
      </c>
      <c r="I43" s="101"/>
      <c r="J43" s="100"/>
      <c r="K43" s="152"/>
      <c r="L43" s="110"/>
      <c r="M43" s="111"/>
      <c r="N43" s="85"/>
      <c r="O43" s="85"/>
      <c r="P43" s="8"/>
    </row>
    <row r="44" spans="2:16" ht="15" customHeight="1" x14ac:dyDescent="0.3">
      <c r="C44" s="113"/>
      <c r="D44" s="156"/>
      <c r="E44" s="154"/>
      <c r="F44" s="156"/>
      <c r="G44" s="108"/>
      <c r="H44" s="103"/>
      <c r="I44" s="113"/>
      <c r="K44" s="108"/>
      <c r="L44" s="108"/>
      <c r="M44" s="114"/>
      <c r="N44" s="8"/>
      <c r="O44" s="8"/>
      <c r="P44" s="8"/>
    </row>
    <row r="45" spans="2:16" ht="15" customHeight="1" x14ac:dyDescent="0.3">
      <c r="C45" s="113" t="s">
        <v>317</v>
      </c>
      <c r="D45" s="155" t="b">
        <v>0</v>
      </c>
      <c r="E45" s="154" t="s">
        <v>271</v>
      </c>
      <c r="F45" s="155" t="b">
        <v>0</v>
      </c>
      <c r="G45" s="108" t="s">
        <v>308</v>
      </c>
      <c r="H45" s="103" t="s">
        <v>323</v>
      </c>
      <c r="I45" s="101"/>
      <c r="J45" s="100"/>
      <c r="K45" s="109"/>
      <c r="L45" s="110"/>
      <c r="M45" s="111"/>
      <c r="N45" s="85"/>
      <c r="O45" s="85"/>
      <c r="P45" s="8"/>
    </row>
    <row r="46" spans="2:16" ht="15" customHeight="1" x14ac:dyDescent="0.3">
      <c r="C46" s="113"/>
      <c r="D46" s="156"/>
      <c r="E46" s="154"/>
      <c r="F46" s="156"/>
      <c r="G46" s="108"/>
      <c r="H46" s="103"/>
      <c r="I46" s="113"/>
      <c r="K46" s="108"/>
      <c r="L46" s="108"/>
      <c r="M46" s="114"/>
      <c r="N46" s="8"/>
      <c r="O46" s="8"/>
      <c r="P46" s="8"/>
    </row>
    <row r="47" spans="2:16" ht="15" customHeight="1" x14ac:dyDescent="0.3">
      <c r="C47" s="113" t="s">
        <v>351</v>
      </c>
      <c r="D47" s="155" t="b">
        <v>0</v>
      </c>
      <c r="E47" s="154" t="s">
        <v>271</v>
      </c>
      <c r="F47" s="155" t="b">
        <v>0</v>
      </c>
      <c r="G47" s="108" t="s">
        <v>308</v>
      </c>
      <c r="H47" s="103" t="s">
        <v>323</v>
      </c>
      <c r="I47" s="101"/>
      <c r="J47" s="100"/>
      <c r="K47" s="109"/>
      <c r="L47" s="110"/>
      <c r="M47" s="111"/>
      <c r="N47" s="85"/>
      <c r="O47" s="85"/>
      <c r="P47" s="8"/>
    </row>
    <row r="48" spans="2:16" ht="16.2" customHeight="1" x14ac:dyDescent="0.3">
      <c r="B48" s="31"/>
      <c r="C48" s="31"/>
      <c r="D48" s="31"/>
      <c r="E48" s="86"/>
      <c r="F48" s="95"/>
      <c r="G48" s="31"/>
      <c r="H48" s="1"/>
      <c r="I48" s="86"/>
      <c r="J48" s="81"/>
      <c r="K48" s="31"/>
      <c r="L48" s="86"/>
      <c r="M48" s="96"/>
      <c r="N48" s="85"/>
      <c r="O48" s="85"/>
      <c r="P48" s="8"/>
    </row>
    <row r="49" spans="2:16" ht="15.6" customHeight="1" x14ac:dyDescent="0.3">
      <c r="B49" s="29" t="s">
        <v>362</v>
      </c>
      <c r="C49" s="32"/>
      <c r="D49" s="102"/>
      <c r="E49" s="29"/>
      <c r="F49" s="30"/>
      <c r="G49" s="30"/>
      <c r="H49" s="30"/>
      <c r="I49" s="30"/>
      <c r="J49" s="30"/>
      <c r="K49" s="30"/>
      <c r="L49" s="30"/>
      <c r="M49" s="30"/>
      <c r="N49" s="8"/>
      <c r="O49" s="8"/>
      <c r="P49" s="8"/>
    </row>
    <row r="50" spans="2:16" ht="15.6" customHeight="1" x14ac:dyDescent="0.3">
      <c r="B50" s="18"/>
      <c r="D50" s="18"/>
      <c r="E50" s="8"/>
      <c r="F50" s="8"/>
      <c r="G50" s="8"/>
      <c r="H50" s="8"/>
      <c r="I50" s="8"/>
      <c r="J50" s="8"/>
      <c r="K50" s="8"/>
      <c r="L50" s="8"/>
      <c r="M50" s="8"/>
      <c r="N50" s="8"/>
      <c r="O50" s="8"/>
      <c r="P50" s="8"/>
    </row>
    <row r="51" spans="2:16" ht="15.6" customHeight="1" x14ac:dyDescent="0.55000000000000004">
      <c r="B51" s="20" t="s">
        <v>306</v>
      </c>
      <c r="C51" s="166"/>
      <c r="D51" s="19"/>
      <c r="E51" s="19"/>
      <c r="F51" s="1" t="s">
        <v>305</v>
      </c>
      <c r="G51" s="161"/>
      <c r="H51" s="157"/>
      <c r="I51" s="20" t="s">
        <v>313</v>
      </c>
      <c r="J51" s="162"/>
      <c r="K51" s="99"/>
      <c r="L51" s="20" t="s">
        <v>312</v>
      </c>
      <c r="M51" s="134"/>
      <c r="P51" s="8"/>
    </row>
    <row r="52" spans="2:16" ht="15.6" customHeight="1" x14ac:dyDescent="0.55000000000000004">
      <c r="C52" s="167"/>
      <c r="H52" s="158"/>
      <c r="I52" s="18"/>
      <c r="J52" s="163"/>
      <c r="L52" s="20"/>
      <c r="M52" s="18"/>
      <c r="P52" s="8"/>
    </row>
    <row r="53" spans="2:16" ht="15.6" customHeight="1" x14ac:dyDescent="0.55000000000000004">
      <c r="B53" s="20" t="s">
        <v>309</v>
      </c>
      <c r="C53" s="166"/>
      <c r="D53" s="19"/>
      <c r="E53" s="19"/>
      <c r="F53" s="1" t="s">
        <v>305</v>
      </c>
      <c r="G53" s="161"/>
      <c r="H53" s="157"/>
      <c r="I53" s="20" t="s">
        <v>313</v>
      </c>
      <c r="J53" s="162"/>
      <c r="K53" s="99"/>
      <c r="L53" s="20" t="s">
        <v>312</v>
      </c>
      <c r="M53" s="134"/>
      <c r="P53" s="8"/>
    </row>
    <row r="54" spans="2:16" ht="15.6" customHeight="1" x14ac:dyDescent="0.55000000000000004">
      <c r="C54" s="168"/>
      <c r="D54" s="8"/>
      <c r="E54" s="8"/>
      <c r="F54" s="14"/>
      <c r="G54" s="18"/>
      <c r="H54" s="159"/>
      <c r="I54" s="1"/>
      <c r="J54" s="164"/>
      <c r="K54" s="1"/>
      <c r="M54" s="1"/>
      <c r="N54" s="8"/>
      <c r="O54" s="8"/>
      <c r="P54" s="8"/>
    </row>
    <row r="55" spans="2:16" ht="15.6" customHeight="1" x14ac:dyDescent="0.55000000000000004">
      <c r="B55" s="20" t="s">
        <v>310</v>
      </c>
      <c r="C55" s="166"/>
      <c r="D55" s="19"/>
      <c r="E55" s="19"/>
      <c r="F55" s="1" t="s">
        <v>305</v>
      </c>
      <c r="G55" s="161"/>
      <c r="H55" s="157"/>
      <c r="I55" s="20" t="s">
        <v>313</v>
      </c>
      <c r="J55" s="162"/>
      <c r="K55" s="99"/>
      <c r="L55" s="20" t="s">
        <v>312</v>
      </c>
      <c r="M55" s="98"/>
      <c r="N55" s="8"/>
      <c r="O55" s="8"/>
      <c r="P55" s="8"/>
    </row>
    <row r="56" spans="2:16" ht="15.6" customHeight="1" x14ac:dyDescent="0.55000000000000004">
      <c r="C56" s="168"/>
      <c r="D56" s="8"/>
      <c r="E56" s="8"/>
      <c r="F56" s="8"/>
      <c r="G56" s="20"/>
      <c r="H56" s="158"/>
      <c r="I56" s="18"/>
      <c r="J56" s="163"/>
      <c r="K56" s="20"/>
      <c r="L56" s="1"/>
      <c r="M56" s="1"/>
      <c r="P56" s="8"/>
    </row>
    <row r="57" spans="2:16" ht="15.6" customHeight="1" x14ac:dyDescent="0.55000000000000004">
      <c r="B57" s="20" t="s">
        <v>311</v>
      </c>
      <c r="C57" s="166"/>
      <c r="D57" s="19"/>
      <c r="E57" s="19"/>
      <c r="F57" s="1" t="s">
        <v>305</v>
      </c>
      <c r="G57" s="161"/>
      <c r="H57" s="157"/>
      <c r="I57" s="20" t="s">
        <v>313</v>
      </c>
      <c r="J57" s="162"/>
      <c r="K57" s="99"/>
      <c r="L57" s="20" t="s">
        <v>312</v>
      </c>
      <c r="M57" s="98"/>
      <c r="N57" s="8"/>
      <c r="O57" s="8"/>
      <c r="P57" s="8"/>
    </row>
    <row r="58" spans="2:16" ht="15.6" customHeight="1" x14ac:dyDescent="0.55000000000000004">
      <c r="C58" s="167"/>
      <c r="H58" s="160"/>
      <c r="J58" s="165"/>
      <c r="L58" s="18"/>
      <c r="M58" s="1"/>
      <c r="N58" s="8"/>
      <c r="O58" s="8"/>
      <c r="P58" s="8"/>
    </row>
    <row r="59" spans="2:16" ht="15.6" customHeight="1" x14ac:dyDescent="0.55000000000000004">
      <c r="B59" s="20" t="s">
        <v>378</v>
      </c>
      <c r="C59" s="166"/>
      <c r="D59" s="19"/>
      <c r="E59" s="19"/>
      <c r="F59" s="1" t="s">
        <v>305</v>
      </c>
      <c r="G59" s="161"/>
      <c r="H59" s="157"/>
      <c r="I59" s="20" t="s">
        <v>313</v>
      </c>
      <c r="J59" s="162"/>
      <c r="K59" s="99"/>
      <c r="L59" s="20" t="s">
        <v>312</v>
      </c>
      <c r="M59" s="134"/>
      <c r="N59" s="8"/>
      <c r="O59" s="8"/>
      <c r="P59" s="8"/>
    </row>
    <row r="60" spans="2:16" ht="15.6" customHeight="1" x14ac:dyDescent="0.3">
      <c r="C60" s="168"/>
      <c r="D60" s="8"/>
      <c r="E60" s="8"/>
      <c r="F60" s="8"/>
      <c r="G60" s="20"/>
      <c r="H60" s="158"/>
      <c r="I60" s="18"/>
      <c r="J60" s="18"/>
      <c r="K60" s="20"/>
      <c r="L60" s="18"/>
      <c r="M60" s="1"/>
      <c r="N60" s="8"/>
      <c r="O60" s="8"/>
      <c r="P60" s="8"/>
    </row>
    <row r="61" spans="2:16" ht="15.6" customHeight="1" x14ac:dyDescent="0.3">
      <c r="B61" s="81" t="s">
        <v>307</v>
      </c>
      <c r="C61" s="169"/>
      <c r="D61" s="19"/>
      <c r="E61" s="19"/>
      <c r="F61" s="1" t="s">
        <v>305</v>
      </c>
      <c r="G61" s="161"/>
      <c r="H61" s="157"/>
      <c r="I61" s="20" t="s">
        <v>312</v>
      </c>
      <c r="J61" s="134"/>
      <c r="P61" s="8"/>
    </row>
    <row r="62" spans="2:16" ht="15.6" customHeight="1" x14ac:dyDescent="0.3">
      <c r="C62" s="167"/>
      <c r="H62" s="160"/>
      <c r="N62" s="8"/>
      <c r="O62" s="8"/>
      <c r="P62" s="8"/>
    </row>
    <row r="63" spans="2:16" ht="15.6" customHeight="1" x14ac:dyDescent="0.3">
      <c r="B63" s="18" t="s">
        <v>379</v>
      </c>
      <c r="C63" s="166"/>
      <c r="D63" s="19"/>
      <c r="E63" s="19"/>
      <c r="F63" s="1" t="s">
        <v>305</v>
      </c>
      <c r="G63" s="161"/>
      <c r="H63" s="157"/>
      <c r="I63" s="20" t="s">
        <v>312</v>
      </c>
      <c r="J63" s="134"/>
      <c r="N63" s="8"/>
      <c r="O63" s="8"/>
      <c r="P63" s="8"/>
    </row>
    <row r="64" spans="2:16" ht="15.6" customHeight="1" x14ac:dyDescent="0.3">
      <c r="C64" s="20"/>
      <c r="D64" s="8"/>
      <c r="E64" s="8"/>
      <c r="F64" s="14"/>
      <c r="G64" s="18"/>
      <c r="H64" s="1"/>
      <c r="I64" s="1"/>
      <c r="J64" s="1"/>
      <c r="K64" s="1"/>
      <c r="L64" s="1"/>
      <c r="M64" s="1"/>
      <c r="P64" s="8"/>
    </row>
    <row r="65" spans="2:16" ht="15.6" customHeight="1" x14ac:dyDescent="0.3">
      <c r="B65" s="81"/>
      <c r="J65" s="18"/>
      <c r="K65" s="20"/>
      <c r="L65" s="18"/>
      <c r="M65" s="1"/>
      <c r="N65" s="8"/>
      <c r="O65" s="8"/>
      <c r="P65" s="8"/>
    </row>
    <row r="66" spans="2:16" ht="15.6" customHeight="1" x14ac:dyDescent="0.3">
      <c r="C66" s="20"/>
      <c r="D66" s="8"/>
      <c r="E66" s="8"/>
      <c r="F66" s="8"/>
      <c r="G66" s="20"/>
      <c r="H66" s="18"/>
      <c r="I66" s="18"/>
      <c r="J66" s="18"/>
      <c r="K66" s="20"/>
      <c r="L66" s="18"/>
      <c r="M66" s="1"/>
      <c r="N66" s="8"/>
      <c r="O66" s="8"/>
      <c r="P66" s="8"/>
    </row>
    <row r="67" spans="2:16" x14ac:dyDescent="0.3"/>
    <row r="68" spans="2:16" x14ac:dyDescent="0.3"/>
    <row r="69" spans="2:16" x14ac:dyDescent="0.3">
      <c r="K69" s="20"/>
      <c r="L69" s="1"/>
      <c r="M69" s="1"/>
      <c r="N69" s="20"/>
      <c r="O69" s="18"/>
    </row>
    <row r="70" spans="2:16" x14ac:dyDescent="0.3">
      <c r="E70" s="20"/>
      <c r="F70" s="8"/>
      <c r="G70" s="8"/>
      <c r="H70" s="8"/>
      <c r="I70" s="20"/>
      <c r="J70" s="18"/>
      <c r="K70" s="18"/>
      <c r="L70" s="18"/>
      <c r="M70" s="20"/>
      <c r="N70" s="18"/>
      <c r="O70" s="1"/>
    </row>
    <row r="71" spans="2:16" x14ac:dyDescent="0.3">
      <c r="K71" s="20"/>
      <c r="L71" s="1"/>
      <c r="M71" s="1"/>
    </row>
    <row r="72" spans="2:16" x14ac:dyDescent="0.3"/>
    <row r="73" spans="2:16" x14ac:dyDescent="0.3"/>
    <row r="74" spans="2:16" x14ac:dyDescent="0.3"/>
    <row r="75" spans="2:16" x14ac:dyDescent="0.3"/>
    <row r="76" spans="2:16" x14ac:dyDescent="0.3"/>
    <row r="77" spans="2:16" x14ac:dyDescent="0.3"/>
    <row r="78" spans="2:16" x14ac:dyDescent="0.3"/>
    <row r="81" x14ac:dyDescent="0.3"/>
  </sheetData>
  <protectedRanges>
    <protectedRange algorithmName="SHA-512" hashValue="2Asg/gx79IOpojcWOr+5LrsRhyBDdkvQktbvt/AYCmzgYmczCyCsgQrm1EILs1ncuwnbvuOFrVb1U5TRWufZKg==" saltValue="QBQS3Rts0NnQ6THJEnQupA==" spinCount="100000" sqref="H26:M26" name="Range4"/>
    <protectedRange algorithmName="SHA-512" hashValue="g9gi4ve2h0O/Ig301xfi0zp8HD4l6r3CA5/+j/GNcryOwol60QfxpIoxYYtW8yRKRXuM+ja0Sm/Txs9zBj3OPg==" saltValue="cLGUM2pJyAdzHqFb3nd7kQ==" spinCount="100000" sqref="H24:M24" name="Range3"/>
    <protectedRange algorithmName="SHA-512" hashValue="iut8pZlpaj1gJl3W88a2h8VeB/PBycxqzBa+bn6mPwaof6Kv+Eu/oqMZFf42o9C5lYEk0iUAxQ8YKYwdx5I9Rw==" saltValue="FMD/gv2n2VKHsrwYicakWw==" spinCount="100000" sqref="H19:M19" name="Range2"/>
    <protectedRange algorithmName="SHA-512" hashValue="d6wvJlPpsM4n9EfiMnjd8o2xL1+NNYBieJKpd2vh1KeOJpfWJc7Y8uqT6LJ0HK2byeuchr2WXJtL9X+Y5ZUubA==" saltValue="UomARufcf+roWvB30K3GAw==" spinCount="100000" sqref="H29:H33 I33:M33" name="Range1"/>
    <protectedRange algorithmName="SHA-512" hashValue="fhStrvzDawdR+ZQ9sD29OpUy4js9cF8TCE5r3NeLOzcPPexNmY3flbpr8SxcdSmGr/ARkrLP7hOc/wsYih4mmw==" saltValue="gDG/jlWiOJ5frV0PjvU2NA==" spinCount="100000" sqref="H33:M33" name="Range5"/>
  </protectedRanges>
  <mergeCells count="21">
    <mergeCell ref="B38:G38"/>
    <mergeCell ref="B14:G14"/>
    <mergeCell ref="B1:M1"/>
    <mergeCell ref="D4:G4"/>
    <mergeCell ref="I4:J4"/>
    <mergeCell ref="H3:I3"/>
    <mergeCell ref="D5:J5"/>
    <mergeCell ref="G12:H12"/>
    <mergeCell ref="B6:D6"/>
    <mergeCell ref="B7:D7"/>
    <mergeCell ref="B8:D8"/>
    <mergeCell ref="B9:D9"/>
    <mergeCell ref="E6:K6"/>
    <mergeCell ref="B28:G28"/>
    <mergeCell ref="B33:G33"/>
    <mergeCell ref="E7:K7"/>
    <mergeCell ref="E8:K8"/>
    <mergeCell ref="E9:K9"/>
    <mergeCell ref="B16:G16"/>
    <mergeCell ref="B21:G21"/>
    <mergeCell ref="E10:K10"/>
  </mergeCells>
  <dataValidations count="1">
    <dataValidation type="whole" operator="lessThanOrEqual" allowBlank="1" showInputMessage="1" showErrorMessage="1" error="Percentage must equal 100%" sqref="H14:H15" xr:uid="{E1EABB31-ABA5-433E-ABB7-6DCAFBF17A4E}">
      <formula1>100</formula1>
    </dataValidation>
  </dataValidations>
  <hyperlinks>
    <hyperlink ref="E13:F13" location="'Chuch Number'!A1" display="See Church Number Tab" xr:uid="{F77C6CFA-5833-4190-9EF6-A5DCA322577B}"/>
    <hyperlink ref="E19:G19" location="'Equitable Compensaton'!A1" display="See Equitable Compensation Tab" xr:uid="{DAA792D0-0122-43F1-A2D7-F6E475583167}"/>
    <hyperlink ref="E13:G13" location="'Charge Number'!A1" display="See Charge Number Tab" xr:uid="{8B0C04D9-FA26-4C3D-AA0C-C2F50099D640}"/>
    <hyperlink ref="E18" location="Resources!A1" display="See Resources" xr:uid="{BF9C5EEE-950A-4C5D-B6C4-677B1B4D3E52}"/>
    <hyperlink ref="F35" location="Resources!A1" display="See Resources" xr:uid="{DF676F9B-D5AA-427C-926C-068B7561F780}"/>
    <hyperlink ref="F22" location="Resources!A1" display="See Resources" xr:uid="{2B772C3F-D190-4F20-B75F-3D4A108E4B93}"/>
    <hyperlink ref="E31" location="Resources!A1" display="See Resources" xr:uid="{0E39E616-363D-4D1F-94DE-E4EBF2A1C423}"/>
    <hyperlink ref="E17:G17" location="'Equitable Compensaton'!A1" display="See Equitable Compensation " xr:uid="{F3C4E1AC-1AC9-4A47-AC55-AE0FDAAD254E}"/>
  </hyperlinks>
  <pageMargins left="0.7" right="0.7" top="0.75" bottom="0.75" header="0.3" footer="0.3"/>
  <pageSetup scale="56" orientation="portrait" horizontalDpi="360" verticalDpi="360" r:id="rId1"/>
  <rowBreaks count="2" manualBreakCount="2">
    <brk id="8" min="1" max="12" man="1"/>
    <brk id="26" max="16383" man="1"/>
  </rowBreaks>
  <colBreaks count="1" manualBreakCount="1">
    <brk id="4" max="70" man="1"/>
  </colBreaks>
  <extLst>
    <ext xmlns:x14="http://schemas.microsoft.com/office/spreadsheetml/2009/9/main" uri="{CCE6A557-97BC-4b89-ADB6-D9C93CAAB3DF}">
      <x14:dataValidations xmlns:xm="http://schemas.microsoft.com/office/excel/2006/main" count="5">
        <x14:dataValidation type="list" allowBlank="1" showInputMessage="1" showErrorMessage="1" xr:uid="{AF4FFD96-572D-4668-BC5F-67AC067BFA19}">
          <x14:formula1>
            <xm:f>Formulas!$C$17:$C$20</xm:f>
          </x14:formula1>
          <xm:sqref>E9:J9</xm:sqref>
        </x14:dataValidation>
        <x14:dataValidation type="list" allowBlank="1" showInputMessage="1" showErrorMessage="1" xr:uid="{A5C1C5BD-FAF4-4735-BAAB-5ACE876805D3}">
          <x14:formula1>
            <xm:f>Formulas!$A$2:$A$20</xm:f>
          </x14:formula1>
          <xm:sqref>E6:J6</xm:sqref>
        </x14:dataValidation>
        <x14:dataValidation type="list" allowBlank="1" showInputMessage="1" showErrorMessage="1" xr:uid="{790D8F2A-E865-4611-98CC-91B619C4337F}">
          <x14:formula1>
            <xm:f>Formulas!$C$10:$C$13</xm:f>
          </x14:formula1>
          <xm:sqref>E8:J8</xm:sqref>
        </x14:dataValidation>
        <x14:dataValidation type="list" allowBlank="1" showInputMessage="1" showErrorMessage="1" xr:uid="{853E62B3-587D-4943-A465-2F1E2A803BAF}">
          <x14:formula1>
            <xm:f>Formulas!$C$2:$C$7</xm:f>
          </x14:formula1>
          <xm:sqref>E7:K7</xm:sqref>
        </x14:dataValidation>
        <x14:dataValidation type="list" allowBlank="1" showInputMessage="1" showErrorMessage="1" xr:uid="{3DEBD61E-C668-44B5-BB60-D07E02DA4FBB}">
          <x14:formula1>
            <xm:f>Formulas!$A43:$A$47</xm:f>
          </x14:formula1>
          <xm:sqref>E10:K10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0F63E-66E8-470E-891A-DD704892F84D}">
  <sheetPr>
    <tabColor rgb="FF00B050"/>
    <pageSetUpPr fitToPage="1"/>
  </sheetPr>
  <dimension ref="A1:Q136"/>
  <sheetViews>
    <sheetView zoomScaleNormal="100" workbookViewId="0">
      <selection activeCell="W4" sqref="W4"/>
    </sheetView>
  </sheetViews>
  <sheetFormatPr defaultRowHeight="18" x14ac:dyDescent="0.35"/>
  <cols>
    <col min="1" max="1" width="4.33203125" style="77" customWidth="1"/>
    <col min="2" max="16384" width="8.88671875" style="77"/>
  </cols>
  <sheetData>
    <row r="1" spans="1:17" ht="23.4" x14ac:dyDescent="0.35">
      <c r="A1" s="216" t="s">
        <v>380</v>
      </c>
      <c r="B1" s="216"/>
      <c r="C1" s="216"/>
      <c r="D1" s="216"/>
      <c r="E1" s="216"/>
      <c r="F1" s="216"/>
      <c r="G1" s="216"/>
      <c r="H1" s="216"/>
      <c r="I1" s="216"/>
      <c r="J1" s="216"/>
      <c r="K1" s="216"/>
      <c r="L1" s="216"/>
      <c r="M1" s="216"/>
      <c r="N1" s="216"/>
      <c r="O1" s="216"/>
      <c r="P1" s="216"/>
      <c r="Q1" s="216"/>
    </row>
    <row r="2" spans="1:17" ht="24" customHeight="1" x14ac:dyDescent="0.35">
      <c r="A2" s="216" t="s">
        <v>404</v>
      </c>
      <c r="B2" s="216"/>
      <c r="C2" s="216"/>
      <c r="D2" s="216"/>
      <c r="E2" s="216"/>
      <c r="F2" s="216"/>
      <c r="G2" s="216"/>
      <c r="H2" s="216"/>
      <c r="I2" s="216"/>
      <c r="J2" s="216"/>
      <c r="K2" s="216"/>
      <c r="L2" s="216"/>
      <c r="M2" s="216"/>
      <c r="N2" s="216"/>
      <c r="O2" s="216"/>
      <c r="P2" s="216"/>
      <c r="Q2" s="216"/>
    </row>
    <row r="3" spans="1:17" ht="24" customHeight="1" x14ac:dyDescent="0.35">
      <c r="A3" s="216" t="s">
        <v>363</v>
      </c>
      <c r="B3" s="216"/>
      <c r="C3" s="216"/>
      <c r="D3" s="216"/>
      <c r="E3" s="216"/>
      <c r="F3" s="216"/>
      <c r="G3" s="216"/>
      <c r="H3" s="216"/>
      <c r="I3" s="216"/>
      <c r="J3" s="216"/>
      <c r="K3" s="216"/>
      <c r="L3" s="216"/>
      <c r="M3" s="216"/>
      <c r="N3" s="216"/>
      <c r="O3" s="216"/>
      <c r="P3" s="216"/>
      <c r="Q3" s="216"/>
    </row>
    <row r="4" spans="1:17" ht="38.4" customHeight="1" x14ac:dyDescent="0.35">
      <c r="A4" s="217" t="s">
        <v>402</v>
      </c>
      <c r="B4" s="218"/>
      <c r="C4" s="218"/>
      <c r="D4" s="218"/>
      <c r="E4" s="218"/>
      <c r="F4" s="218"/>
      <c r="G4" s="218"/>
      <c r="H4" s="218"/>
      <c r="I4" s="218"/>
      <c r="J4" s="218"/>
      <c r="K4" s="218"/>
      <c r="L4" s="218"/>
      <c r="M4" s="218"/>
      <c r="N4" s="218"/>
      <c r="O4" s="218"/>
      <c r="P4" s="218"/>
      <c r="Q4" s="218"/>
    </row>
    <row r="5" spans="1:17" ht="48.6" customHeight="1" x14ac:dyDescent="0.35">
      <c r="A5" s="219" t="s">
        <v>405</v>
      </c>
      <c r="B5" s="218"/>
      <c r="C5" s="218"/>
      <c r="D5" s="218"/>
      <c r="E5" s="218"/>
      <c r="F5" s="218"/>
      <c r="G5" s="218"/>
      <c r="H5" s="218"/>
      <c r="I5" s="218"/>
      <c r="J5" s="218"/>
      <c r="K5" s="218"/>
      <c r="L5" s="218"/>
      <c r="M5" s="218"/>
      <c r="N5" s="218"/>
      <c r="O5" s="218"/>
      <c r="P5" s="218"/>
      <c r="Q5" s="218"/>
    </row>
    <row r="6" spans="1:17" x14ac:dyDescent="0.35">
      <c r="A6" s="119"/>
      <c r="B6" s="94" t="s">
        <v>277</v>
      </c>
      <c r="C6" s="78"/>
      <c r="D6" s="78"/>
      <c r="E6" s="78"/>
      <c r="F6" s="78"/>
      <c r="G6" s="78"/>
      <c r="H6" s="78"/>
      <c r="I6" s="78"/>
      <c r="J6" s="78"/>
      <c r="K6" s="78"/>
      <c r="L6" s="78"/>
      <c r="M6" s="78"/>
      <c r="N6" s="78"/>
      <c r="O6" s="78"/>
      <c r="P6" s="78"/>
      <c r="Q6" s="78"/>
    </row>
    <row r="7" spans="1:17" ht="6" customHeight="1" x14ac:dyDescent="0.35">
      <c r="A7" s="118"/>
    </row>
    <row r="8" spans="1:17" ht="18" customHeight="1" x14ac:dyDescent="0.35">
      <c r="A8" s="118"/>
      <c r="B8" s="220" t="s">
        <v>387</v>
      </c>
      <c r="C8" s="221"/>
      <c r="D8" s="221"/>
      <c r="E8" s="221"/>
      <c r="F8" s="221"/>
      <c r="G8" s="221"/>
      <c r="H8" s="221"/>
      <c r="I8" s="221"/>
      <c r="J8" s="221"/>
      <c r="K8" s="221"/>
      <c r="L8" s="221"/>
      <c r="M8" s="221"/>
      <c r="N8" s="221"/>
      <c r="O8" s="221"/>
      <c r="P8" s="221"/>
      <c r="Q8" s="221"/>
    </row>
    <row r="9" spans="1:17" ht="18" customHeight="1" x14ac:dyDescent="0.35">
      <c r="A9" s="118"/>
      <c r="B9" s="221"/>
      <c r="C9" s="221"/>
      <c r="D9" s="221"/>
      <c r="E9" s="221"/>
      <c r="F9" s="221"/>
      <c r="G9" s="221"/>
      <c r="H9" s="221"/>
      <c r="I9" s="221"/>
      <c r="J9" s="221"/>
      <c r="K9" s="221"/>
      <c r="L9" s="221"/>
      <c r="M9" s="221"/>
      <c r="N9" s="221"/>
      <c r="O9" s="221"/>
      <c r="P9" s="221"/>
      <c r="Q9" s="221"/>
    </row>
    <row r="10" spans="1:17" ht="10.199999999999999" customHeight="1" x14ac:dyDescent="0.35">
      <c r="A10" s="118"/>
      <c r="B10" s="132"/>
      <c r="C10" s="132"/>
      <c r="D10" s="132"/>
      <c r="E10" s="132"/>
      <c r="F10" s="132"/>
      <c r="G10" s="132"/>
      <c r="H10" s="132"/>
      <c r="I10" s="132"/>
      <c r="J10" s="132"/>
      <c r="K10" s="132"/>
      <c r="L10" s="132"/>
      <c r="M10" s="132"/>
      <c r="N10" s="132"/>
      <c r="O10" s="132"/>
      <c r="P10" s="132"/>
      <c r="Q10" s="132"/>
    </row>
    <row r="11" spans="1:17" x14ac:dyDescent="0.35">
      <c r="A11" s="120" t="b">
        <v>0</v>
      </c>
      <c r="B11" s="147" t="s">
        <v>394</v>
      </c>
    </row>
    <row r="12" spans="1:17" x14ac:dyDescent="0.35">
      <c r="A12" s="120" t="b">
        <v>0</v>
      </c>
      <c r="B12" s="147" t="s">
        <v>395</v>
      </c>
    </row>
    <row r="13" spans="1:17" x14ac:dyDescent="0.35">
      <c r="A13" s="118"/>
    </row>
    <row r="14" spans="1:17" x14ac:dyDescent="0.35">
      <c r="A14" s="118"/>
      <c r="C14" s="146" t="s">
        <v>385</v>
      </c>
    </row>
    <row r="15" spans="1:17" x14ac:dyDescent="0.35">
      <c r="A15" s="118"/>
    </row>
    <row r="16" spans="1:17" x14ac:dyDescent="0.35">
      <c r="A16" s="119"/>
      <c r="B16" s="94" t="s">
        <v>279</v>
      </c>
      <c r="C16" s="78"/>
      <c r="D16" s="78"/>
      <c r="E16" s="78"/>
      <c r="F16" s="78"/>
      <c r="G16" s="78"/>
      <c r="H16" s="78"/>
      <c r="I16" s="78"/>
      <c r="J16" s="78"/>
      <c r="K16" s="78"/>
      <c r="L16" s="78"/>
      <c r="M16" s="78"/>
      <c r="N16" s="78"/>
      <c r="O16" s="78"/>
      <c r="P16" s="78"/>
      <c r="Q16" s="78"/>
    </row>
    <row r="17" spans="1:17" ht="6" customHeight="1" x14ac:dyDescent="0.35">
      <c r="A17" s="118"/>
    </row>
    <row r="18" spans="1:17" ht="18" customHeight="1" x14ac:dyDescent="0.35">
      <c r="A18" s="118"/>
      <c r="B18" s="220" t="s">
        <v>388</v>
      </c>
      <c r="C18" s="221"/>
      <c r="D18" s="221"/>
      <c r="E18" s="221"/>
      <c r="F18" s="221"/>
      <c r="G18" s="221"/>
      <c r="H18" s="221"/>
      <c r="I18" s="221"/>
      <c r="J18" s="221"/>
      <c r="K18" s="221"/>
      <c r="L18" s="221"/>
      <c r="M18" s="221"/>
      <c r="N18" s="221"/>
      <c r="O18" s="221"/>
      <c r="P18" s="221"/>
      <c r="Q18" s="221"/>
    </row>
    <row r="19" spans="1:17" ht="18" customHeight="1" x14ac:dyDescent="0.35">
      <c r="A19" s="118"/>
      <c r="B19" s="220"/>
      <c r="C19" s="221"/>
      <c r="D19" s="221"/>
      <c r="E19" s="221"/>
      <c r="F19" s="221"/>
      <c r="G19" s="221"/>
      <c r="H19" s="221"/>
      <c r="I19" s="221"/>
      <c r="J19" s="221"/>
      <c r="K19" s="221"/>
      <c r="L19" s="221"/>
      <c r="M19" s="221"/>
      <c r="N19" s="221"/>
      <c r="O19" s="221"/>
      <c r="P19" s="221"/>
      <c r="Q19" s="221"/>
    </row>
    <row r="20" spans="1:17" ht="18" customHeight="1" x14ac:dyDescent="0.35">
      <c r="A20" s="118"/>
      <c r="B20" s="221"/>
      <c r="C20" s="221"/>
      <c r="D20" s="221"/>
      <c r="E20" s="221"/>
      <c r="F20" s="221"/>
      <c r="G20" s="221"/>
      <c r="H20" s="221"/>
      <c r="I20" s="221"/>
      <c r="J20" s="221"/>
      <c r="K20" s="221"/>
      <c r="L20" s="221"/>
      <c r="M20" s="221"/>
      <c r="N20" s="221"/>
      <c r="O20" s="221"/>
      <c r="P20" s="221"/>
      <c r="Q20" s="221"/>
    </row>
    <row r="21" spans="1:17" ht="10.199999999999999" customHeight="1" x14ac:dyDescent="0.35">
      <c r="A21" s="118"/>
      <c r="B21" s="132"/>
      <c r="C21" s="132"/>
      <c r="D21" s="132"/>
      <c r="E21" s="132"/>
      <c r="F21" s="132"/>
      <c r="G21" s="132"/>
      <c r="H21" s="132"/>
      <c r="I21" s="132"/>
      <c r="J21" s="132"/>
      <c r="K21" s="132"/>
      <c r="L21" s="132"/>
      <c r="M21" s="132"/>
      <c r="N21" s="132"/>
      <c r="O21" s="132"/>
      <c r="P21" s="132"/>
      <c r="Q21" s="132"/>
    </row>
    <row r="22" spans="1:17" x14ac:dyDescent="0.35">
      <c r="A22" s="118"/>
      <c r="B22" s="77" t="s">
        <v>278</v>
      </c>
      <c r="N22" s="79"/>
      <c r="O22" s="79"/>
      <c r="P22" s="79"/>
    </row>
    <row r="23" spans="1:17" x14ac:dyDescent="0.35">
      <c r="A23" s="120" t="b">
        <v>0</v>
      </c>
      <c r="B23" s="77" t="s">
        <v>287</v>
      </c>
      <c r="N23" s="79"/>
      <c r="O23" s="79"/>
      <c r="P23" s="79"/>
    </row>
    <row r="24" spans="1:17" x14ac:dyDescent="0.35">
      <c r="A24" s="120" t="b">
        <v>0</v>
      </c>
      <c r="B24" s="77" t="s">
        <v>288</v>
      </c>
      <c r="N24" s="79"/>
      <c r="O24" s="79"/>
      <c r="P24" s="79"/>
    </row>
    <row r="25" spans="1:17" x14ac:dyDescent="0.35">
      <c r="A25" s="120" t="b">
        <v>0</v>
      </c>
      <c r="B25" s="77" t="s">
        <v>289</v>
      </c>
      <c r="N25" s="79"/>
      <c r="O25" s="79"/>
      <c r="P25" s="79"/>
    </row>
    <row r="26" spans="1:17" x14ac:dyDescent="0.35">
      <c r="A26" s="120" t="b">
        <v>0</v>
      </c>
      <c r="B26" s="77" t="s">
        <v>290</v>
      </c>
      <c r="N26" s="79"/>
      <c r="O26" s="79"/>
      <c r="P26" s="79"/>
    </row>
    <row r="27" spans="1:17" x14ac:dyDescent="0.35">
      <c r="A27" s="120" t="b">
        <v>0</v>
      </c>
      <c r="B27" s="77" t="s">
        <v>291</v>
      </c>
    </row>
    <row r="28" spans="1:17" x14ac:dyDescent="0.35">
      <c r="A28" s="118"/>
    </row>
    <row r="29" spans="1:17" x14ac:dyDescent="0.35">
      <c r="A29" s="118"/>
    </row>
    <row r="30" spans="1:17" x14ac:dyDescent="0.35">
      <c r="A30" s="118"/>
      <c r="C30" s="146" t="s">
        <v>385</v>
      </c>
    </row>
    <row r="31" spans="1:17" x14ac:dyDescent="0.35">
      <c r="A31" s="118"/>
    </row>
    <row r="32" spans="1:17" x14ac:dyDescent="0.35">
      <c r="A32" s="118"/>
    </row>
    <row r="33" spans="1:17" x14ac:dyDescent="0.35">
      <c r="A33" s="119"/>
      <c r="B33" s="94" t="s">
        <v>280</v>
      </c>
      <c r="C33" s="78"/>
      <c r="D33" s="78"/>
      <c r="E33" s="78"/>
      <c r="F33" s="78"/>
      <c r="G33" s="78"/>
      <c r="H33" s="78"/>
      <c r="I33" s="78"/>
      <c r="J33" s="78"/>
      <c r="K33" s="78"/>
      <c r="L33" s="78"/>
      <c r="M33" s="78"/>
      <c r="N33" s="78"/>
      <c r="O33" s="78"/>
      <c r="P33" s="78"/>
      <c r="Q33" s="78"/>
    </row>
    <row r="34" spans="1:17" ht="6" customHeight="1" x14ac:dyDescent="0.35">
      <c r="A34" s="118"/>
    </row>
    <row r="35" spans="1:17" ht="18" customHeight="1" x14ac:dyDescent="0.35">
      <c r="A35" s="118"/>
      <c r="B35" s="220" t="s">
        <v>389</v>
      </c>
      <c r="C35" s="221"/>
      <c r="D35" s="221"/>
      <c r="E35" s="221"/>
      <c r="F35" s="221"/>
      <c r="G35" s="221"/>
      <c r="H35" s="221"/>
      <c r="I35" s="221"/>
      <c r="J35" s="221"/>
      <c r="K35" s="221"/>
      <c r="L35" s="221"/>
      <c r="M35" s="221"/>
      <c r="N35" s="221"/>
      <c r="O35" s="221"/>
      <c r="P35" s="221"/>
      <c r="Q35" s="221"/>
    </row>
    <row r="36" spans="1:17" ht="18" customHeight="1" x14ac:dyDescent="0.35">
      <c r="A36" s="118"/>
      <c r="B36" s="220"/>
      <c r="C36" s="221"/>
      <c r="D36" s="221"/>
      <c r="E36" s="221"/>
      <c r="F36" s="221"/>
      <c r="G36" s="221"/>
      <c r="H36" s="221"/>
      <c r="I36" s="221"/>
      <c r="J36" s="221"/>
      <c r="K36" s="221"/>
      <c r="L36" s="221"/>
      <c r="M36" s="221"/>
      <c r="N36" s="221"/>
      <c r="O36" s="221"/>
      <c r="P36" s="221"/>
      <c r="Q36" s="221"/>
    </row>
    <row r="37" spans="1:17" ht="18" customHeight="1" x14ac:dyDescent="0.35">
      <c r="A37" s="118"/>
      <c r="B37" s="221"/>
      <c r="C37" s="221"/>
      <c r="D37" s="221"/>
      <c r="E37" s="221"/>
      <c r="F37" s="221"/>
      <c r="G37" s="221"/>
      <c r="H37" s="221"/>
      <c r="I37" s="221"/>
      <c r="J37" s="221"/>
      <c r="K37" s="221"/>
      <c r="L37" s="221"/>
      <c r="M37" s="221"/>
      <c r="N37" s="221"/>
      <c r="O37" s="221"/>
      <c r="P37" s="221"/>
      <c r="Q37" s="221"/>
    </row>
    <row r="38" spans="1:17" ht="10.199999999999999" customHeight="1" x14ac:dyDescent="0.35">
      <c r="A38" s="118"/>
      <c r="B38" s="132"/>
      <c r="C38" s="132"/>
      <c r="D38" s="132"/>
      <c r="E38" s="132"/>
      <c r="F38" s="132"/>
      <c r="G38" s="132"/>
      <c r="H38" s="132"/>
      <c r="I38" s="132"/>
      <c r="J38" s="132"/>
      <c r="K38" s="132"/>
      <c r="L38" s="132"/>
      <c r="M38" s="132"/>
      <c r="N38" s="132"/>
      <c r="O38" s="132"/>
      <c r="P38" s="132"/>
      <c r="Q38" s="132"/>
    </row>
    <row r="39" spans="1:17" x14ac:dyDescent="0.35">
      <c r="A39" s="120" t="b">
        <v>0</v>
      </c>
      <c r="B39" s="77" t="s">
        <v>292</v>
      </c>
    </row>
    <row r="40" spans="1:17" x14ac:dyDescent="0.35">
      <c r="A40" s="120" t="b">
        <v>0</v>
      </c>
      <c r="B40" s="77" t="s">
        <v>364</v>
      </c>
    </row>
    <row r="41" spans="1:17" x14ac:dyDescent="0.35">
      <c r="A41" s="120" t="b">
        <v>0</v>
      </c>
      <c r="B41" s="77" t="s">
        <v>365</v>
      </c>
    </row>
    <row r="42" spans="1:17" x14ac:dyDescent="0.35">
      <c r="A42" s="118"/>
    </row>
    <row r="43" spans="1:17" x14ac:dyDescent="0.35">
      <c r="A43" s="118"/>
    </row>
    <row r="44" spans="1:17" x14ac:dyDescent="0.35">
      <c r="A44" s="118"/>
      <c r="C44" s="146" t="s">
        <v>385</v>
      </c>
    </row>
    <row r="45" spans="1:17" x14ac:dyDescent="0.35">
      <c r="A45" s="118"/>
    </row>
    <row r="46" spans="1:17" ht="18" customHeight="1" x14ac:dyDescent="0.35">
      <c r="A46" s="75"/>
    </row>
    <row r="47" spans="1:17" x14ac:dyDescent="0.35">
      <c r="A47" s="119"/>
      <c r="B47" s="94" t="s">
        <v>384</v>
      </c>
      <c r="C47" s="78"/>
      <c r="D47" s="78"/>
      <c r="E47" s="78"/>
      <c r="F47" s="78"/>
      <c r="G47" s="78"/>
      <c r="H47" s="78"/>
      <c r="I47" s="78"/>
      <c r="J47" s="78"/>
      <c r="K47" s="78"/>
      <c r="L47" s="78"/>
      <c r="M47" s="78"/>
      <c r="N47" s="78"/>
      <c r="O47" s="78"/>
      <c r="P47" s="78"/>
      <c r="Q47" s="78"/>
    </row>
    <row r="48" spans="1:17" ht="6" customHeight="1" x14ac:dyDescent="0.35">
      <c r="A48" s="118"/>
    </row>
    <row r="49" spans="1:17" ht="18" customHeight="1" x14ac:dyDescent="0.35">
      <c r="A49" s="118"/>
      <c r="B49" s="220" t="s">
        <v>391</v>
      </c>
      <c r="C49" s="221"/>
      <c r="D49" s="221"/>
      <c r="E49" s="221"/>
      <c r="F49" s="221"/>
      <c r="G49" s="221"/>
      <c r="H49" s="221"/>
      <c r="I49" s="221"/>
      <c r="J49" s="221"/>
      <c r="K49" s="221"/>
      <c r="L49" s="221"/>
      <c r="M49" s="221"/>
      <c r="N49" s="221"/>
      <c r="O49" s="221"/>
      <c r="P49" s="221"/>
      <c r="Q49" s="221"/>
    </row>
    <row r="50" spans="1:17" ht="18" customHeight="1" x14ac:dyDescent="0.35">
      <c r="A50" s="118"/>
      <c r="B50" s="220"/>
      <c r="C50" s="221"/>
      <c r="D50" s="221"/>
      <c r="E50" s="221"/>
      <c r="F50" s="221"/>
      <c r="G50" s="221"/>
      <c r="H50" s="221"/>
      <c r="I50" s="221"/>
      <c r="J50" s="221"/>
      <c r="K50" s="221"/>
      <c r="L50" s="221"/>
      <c r="M50" s="221"/>
      <c r="N50" s="221"/>
      <c r="O50" s="221"/>
      <c r="P50" s="221"/>
      <c r="Q50" s="221"/>
    </row>
    <row r="51" spans="1:17" ht="27" customHeight="1" x14ac:dyDescent="0.35">
      <c r="A51" s="118"/>
      <c r="B51" s="221"/>
      <c r="C51" s="221"/>
      <c r="D51" s="221"/>
      <c r="E51" s="221"/>
      <c r="F51" s="221"/>
      <c r="G51" s="221"/>
      <c r="H51" s="221"/>
      <c r="I51" s="221"/>
      <c r="J51" s="221"/>
      <c r="K51" s="221"/>
      <c r="L51" s="221"/>
      <c r="M51" s="221"/>
      <c r="N51" s="221"/>
      <c r="O51" s="221"/>
      <c r="P51" s="221"/>
      <c r="Q51" s="221"/>
    </row>
    <row r="52" spans="1:17" ht="10.199999999999999" customHeight="1" x14ac:dyDescent="0.35">
      <c r="A52" s="118"/>
      <c r="B52" s="132"/>
      <c r="C52" s="132"/>
      <c r="D52" s="132"/>
      <c r="E52" s="132"/>
      <c r="F52" s="132"/>
      <c r="G52" s="132"/>
      <c r="H52" s="132"/>
      <c r="I52" s="132"/>
      <c r="J52" s="132"/>
      <c r="K52" s="132"/>
      <c r="L52" s="132"/>
      <c r="M52" s="132"/>
      <c r="N52" s="132"/>
      <c r="O52" s="132"/>
      <c r="P52" s="132"/>
      <c r="Q52" s="132"/>
    </row>
    <row r="53" spans="1:17" x14ac:dyDescent="0.35">
      <c r="A53" s="120" t="b">
        <v>0</v>
      </c>
      <c r="B53" s="77" t="s">
        <v>373</v>
      </c>
    </row>
    <row r="54" spans="1:17" x14ac:dyDescent="0.35">
      <c r="A54" s="120" t="b">
        <v>0</v>
      </c>
      <c r="B54" s="77" t="s">
        <v>374</v>
      </c>
    </row>
    <row r="55" spans="1:17" x14ac:dyDescent="0.35">
      <c r="A55" s="118"/>
      <c r="B55" s="82" t="s">
        <v>281</v>
      </c>
    </row>
    <row r="56" spans="1:17" x14ac:dyDescent="0.35">
      <c r="A56" s="120" t="b">
        <v>0</v>
      </c>
      <c r="B56" s="77" t="s">
        <v>293</v>
      </c>
      <c r="K56" s="222" t="s">
        <v>403</v>
      </c>
      <c r="L56" s="223"/>
      <c r="M56" s="223"/>
      <c r="N56" s="223"/>
      <c r="O56" s="223"/>
      <c r="P56" s="223"/>
      <c r="Q56" s="223"/>
    </row>
    <row r="57" spans="1:17" x14ac:dyDescent="0.35">
      <c r="A57" s="120" t="b">
        <v>0</v>
      </c>
      <c r="B57" s="77" t="s">
        <v>294</v>
      </c>
      <c r="K57" s="223"/>
      <c r="L57" s="223"/>
      <c r="M57" s="223"/>
      <c r="N57" s="223"/>
      <c r="O57" s="223"/>
      <c r="P57" s="223"/>
      <c r="Q57" s="223"/>
    </row>
    <row r="58" spans="1:17" x14ac:dyDescent="0.35">
      <c r="A58" s="120" t="b">
        <v>0</v>
      </c>
      <c r="B58" s="77" t="s">
        <v>324</v>
      </c>
      <c r="I58" s="146" t="s">
        <v>385</v>
      </c>
      <c r="K58" s="223"/>
      <c r="L58" s="223"/>
      <c r="M58" s="223"/>
      <c r="N58" s="223"/>
      <c r="O58" s="223"/>
      <c r="P58" s="223"/>
      <c r="Q58" s="223"/>
    </row>
    <row r="59" spans="1:17" x14ac:dyDescent="0.35">
      <c r="A59" s="120" t="b">
        <v>0</v>
      </c>
      <c r="B59" s="77" t="s">
        <v>295</v>
      </c>
      <c r="K59" s="223"/>
      <c r="L59" s="223"/>
      <c r="M59" s="223"/>
      <c r="N59" s="223"/>
      <c r="O59" s="223"/>
      <c r="P59" s="223"/>
      <c r="Q59" s="223"/>
    </row>
    <row r="60" spans="1:17" ht="10.8" customHeight="1" x14ac:dyDescent="0.35"/>
    <row r="61" spans="1:17" ht="10.199999999999999" customHeight="1" x14ac:dyDescent="0.35">
      <c r="A61" s="118"/>
      <c r="B61" s="224" t="s">
        <v>375</v>
      </c>
      <c r="C61" s="224"/>
      <c r="D61" s="224"/>
      <c r="E61" s="132"/>
      <c r="F61" s="132"/>
      <c r="G61" s="132"/>
      <c r="H61" s="132"/>
      <c r="I61" s="132"/>
      <c r="J61" s="132"/>
      <c r="K61" s="132"/>
      <c r="L61" s="132"/>
      <c r="M61" s="132"/>
      <c r="N61" s="132"/>
      <c r="O61" s="132"/>
      <c r="P61" s="132"/>
      <c r="Q61" s="132"/>
    </row>
    <row r="62" spans="1:17" ht="18" customHeight="1" x14ac:dyDescent="0.35">
      <c r="A62" s="118"/>
      <c r="B62" s="224"/>
      <c r="C62" s="224"/>
      <c r="D62" s="224"/>
      <c r="E62" s="132"/>
      <c r="F62" s="132"/>
      <c r="G62" s="132"/>
      <c r="H62" s="132"/>
      <c r="I62" s="132"/>
      <c r="J62" s="132"/>
      <c r="K62" s="132"/>
      <c r="L62" s="132"/>
      <c r="M62" s="132"/>
      <c r="N62" s="132"/>
      <c r="O62" s="132"/>
      <c r="P62" s="132"/>
      <c r="Q62" s="132"/>
    </row>
    <row r="63" spans="1:17" ht="27" customHeight="1" x14ac:dyDescent="0.35">
      <c r="A63" s="118"/>
      <c r="B63" s="224"/>
      <c r="C63" s="224"/>
      <c r="D63" s="224"/>
      <c r="E63" s="132"/>
      <c r="F63" s="132"/>
      <c r="G63" s="132"/>
      <c r="H63" s="132"/>
      <c r="I63" s="132"/>
      <c r="J63" s="132"/>
      <c r="K63" s="132"/>
      <c r="L63" s="132"/>
      <c r="M63" s="132"/>
      <c r="N63" s="132"/>
      <c r="O63" s="132"/>
      <c r="P63" s="132"/>
      <c r="Q63" s="132"/>
    </row>
    <row r="64" spans="1:17" ht="10.199999999999999" customHeight="1" x14ac:dyDescent="0.35">
      <c r="A64" s="118"/>
      <c r="B64" s="224"/>
      <c r="C64" s="224"/>
      <c r="D64" s="224"/>
      <c r="E64" s="21"/>
      <c r="F64" s="21"/>
      <c r="G64" s="21"/>
      <c r="H64" s="21"/>
      <c r="I64" s="21"/>
      <c r="J64" s="21"/>
      <c r="K64" s="21"/>
      <c r="L64" s="21"/>
      <c r="M64" s="21"/>
      <c r="N64" s="21"/>
      <c r="O64" s="21"/>
      <c r="P64" s="21"/>
      <c r="Q64" s="21"/>
    </row>
    <row r="65" spans="1:17" ht="27" customHeight="1" x14ac:dyDescent="0.35">
      <c r="A65" s="118"/>
      <c r="B65" s="224"/>
      <c r="C65" s="224"/>
      <c r="D65" s="224"/>
      <c r="E65" s="21"/>
      <c r="F65" s="21"/>
      <c r="G65" s="21"/>
      <c r="H65" s="21"/>
      <c r="I65" s="21"/>
      <c r="J65" s="21"/>
      <c r="K65" s="21"/>
      <c r="L65" s="21"/>
      <c r="M65" s="21"/>
      <c r="N65" s="21"/>
      <c r="O65" s="21"/>
      <c r="P65" s="21"/>
      <c r="Q65" s="21"/>
    </row>
    <row r="66" spans="1:17" ht="27" customHeight="1" x14ac:dyDescent="0.35">
      <c r="A66" s="118"/>
      <c r="B66" s="224"/>
      <c r="C66" s="224"/>
      <c r="D66" s="224"/>
      <c r="E66" s="132"/>
      <c r="F66" s="132"/>
      <c r="G66" s="132"/>
      <c r="H66" s="132"/>
      <c r="I66" s="132"/>
      <c r="J66" s="132"/>
      <c r="K66" s="132"/>
      <c r="L66" s="132"/>
      <c r="M66" s="132"/>
      <c r="N66" s="132"/>
      <c r="O66" s="132"/>
      <c r="P66" s="132"/>
      <c r="Q66" s="132"/>
    </row>
    <row r="67" spans="1:17" ht="27" customHeight="1" x14ac:dyDescent="0.35">
      <c r="A67" s="118"/>
      <c r="B67" s="224"/>
      <c r="C67" s="224"/>
      <c r="D67" s="224"/>
      <c r="E67" s="132"/>
      <c r="F67" s="132"/>
      <c r="G67" s="132"/>
      <c r="H67" s="132"/>
      <c r="I67" s="132"/>
      <c r="J67" s="132"/>
      <c r="K67" s="132"/>
      <c r="L67" s="132"/>
      <c r="M67" s="132"/>
      <c r="N67" s="132"/>
      <c r="O67" s="132"/>
      <c r="P67" s="132"/>
      <c r="Q67" s="132"/>
    </row>
    <row r="68" spans="1:17" ht="27" customHeight="1" x14ac:dyDescent="0.35">
      <c r="A68" s="118"/>
      <c r="B68" s="224"/>
      <c r="C68" s="224"/>
      <c r="D68" s="224"/>
      <c r="E68" s="132"/>
      <c r="F68" s="132"/>
      <c r="G68" s="132"/>
      <c r="H68" s="132"/>
      <c r="I68" s="132"/>
      <c r="J68" s="132"/>
      <c r="K68" s="132"/>
      <c r="L68" s="132"/>
      <c r="M68" s="132"/>
      <c r="N68" s="132"/>
      <c r="O68" s="132"/>
      <c r="P68" s="132"/>
      <c r="Q68" s="132"/>
    </row>
    <row r="69" spans="1:17" ht="27" customHeight="1" x14ac:dyDescent="0.35">
      <c r="A69" s="118"/>
      <c r="B69" s="224"/>
      <c r="C69" s="224"/>
      <c r="D69" s="224"/>
      <c r="E69" s="132"/>
      <c r="F69" s="132"/>
      <c r="G69" s="132"/>
      <c r="H69" s="132"/>
      <c r="I69" s="132"/>
      <c r="J69" s="132"/>
      <c r="K69" s="132"/>
      <c r="L69" s="132"/>
      <c r="M69" s="132"/>
      <c r="N69" s="132"/>
      <c r="O69" s="132"/>
      <c r="P69" s="132"/>
      <c r="Q69" s="132"/>
    </row>
    <row r="70" spans="1:17" ht="27" customHeight="1" x14ac:dyDescent="0.35">
      <c r="A70" s="118"/>
      <c r="B70" s="224"/>
      <c r="C70" s="224"/>
      <c r="D70" s="224"/>
      <c r="E70" s="132"/>
      <c r="F70" s="132"/>
      <c r="G70" s="132"/>
      <c r="H70" s="132"/>
      <c r="I70" s="132"/>
      <c r="J70" s="132"/>
      <c r="K70" s="132"/>
      <c r="L70" s="132"/>
      <c r="M70" s="132"/>
      <c r="N70" s="132"/>
      <c r="O70" s="132"/>
      <c r="P70" s="132"/>
      <c r="Q70" s="132"/>
    </row>
    <row r="71" spans="1:17" ht="27" customHeight="1" x14ac:dyDescent="0.35">
      <c r="A71" s="118"/>
      <c r="B71" s="224"/>
      <c r="C71" s="224"/>
      <c r="D71" s="224"/>
      <c r="E71" s="132"/>
      <c r="F71" s="132"/>
      <c r="G71" s="132"/>
      <c r="H71" s="132"/>
      <c r="I71" s="132"/>
      <c r="J71" s="132"/>
      <c r="K71" s="132"/>
      <c r="L71" s="132"/>
      <c r="M71" s="132"/>
      <c r="N71" s="132"/>
      <c r="O71" s="132"/>
      <c r="P71" s="132"/>
      <c r="Q71" s="132"/>
    </row>
    <row r="73" spans="1:17" x14ac:dyDescent="0.35">
      <c r="A73" s="119"/>
      <c r="B73" s="94" t="s">
        <v>282</v>
      </c>
      <c r="C73" s="78"/>
      <c r="D73" s="78"/>
      <c r="E73" s="78"/>
      <c r="F73" s="78"/>
      <c r="G73" s="78"/>
      <c r="H73" s="78"/>
      <c r="I73" s="78"/>
      <c r="J73" s="78"/>
      <c r="K73" s="78"/>
      <c r="L73" s="78"/>
      <c r="M73" s="78"/>
      <c r="N73" s="78"/>
      <c r="O73" s="78"/>
      <c r="P73" s="78"/>
      <c r="Q73" s="78"/>
    </row>
    <row r="74" spans="1:17" ht="6" customHeight="1" x14ac:dyDescent="0.35">
      <c r="A74" s="118"/>
      <c r="B74" s="76"/>
    </row>
    <row r="75" spans="1:17" ht="18" customHeight="1" x14ac:dyDescent="0.35">
      <c r="A75" s="118"/>
      <c r="B75" s="220" t="s">
        <v>390</v>
      </c>
      <c r="C75" s="221"/>
      <c r="D75" s="221"/>
      <c r="E75" s="221"/>
      <c r="F75" s="221"/>
      <c r="G75" s="221"/>
      <c r="H75" s="221"/>
      <c r="I75" s="221"/>
      <c r="J75" s="221"/>
      <c r="K75" s="221"/>
      <c r="L75" s="221"/>
      <c r="M75" s="221"/>
      <c r="N75" s="221"/>
      <c r="O75" s="221"/>
      <c r="P75" s="221"/>
      <c r="Q75" s="221"/>
    </row>
    <row r="76" spans="1:17" ht="18" customHeight="1" x14ac:dyDescent="0.35">
      <c r="A76" s="118"/>
      <c r="B76" s="220"/>
      <c r="C76" s="221"/>
      <c r="D76" s="221"/>
      <c r="E76" s="221"/>
      <c r="F76" s="221"/>
      <c r="G76" s="221"/>
      <c r="H76" s="221"/>
      <c r="I76" s="221"/>
      <c r="J76" s="221"/>
      <c r="K76" s="221"/>
      <c r="L76" s="221"/>
      <c r="M76" s="221"/>
      <c r="N76" s="221"/>
      <c r="O76" s="221"/>
      <c r="P76" s="221"/>
      <c r="Q76" s="221"/>
    </row>
    <row r="77" spans="1:17" ht="18" customHeight="1" x14ac:dyDescent="0.35">
      <c r="A77" s="118"/>
      <c r="B77" s="221"/>
      <c r="C77" s="221"/>
      <c r="D77" s="221"/>
      <c r="E77" s="221"/>
      <c r="F77" s="221"/>
      <c r="G77" s="221"/>
      <c r="H77" s="221"/>
      <c r="I77" s="221"/>
      <c r="J77" s="221"/>
      <c r="K77" s="221"/>
      <c r="L77" s="221"/>
      <c r="M77" s="221"/>
      <c r="N77" s="221"/>
      <c r="O77" s="221"/>
      <c r="P77" s="221"/>
      <c r="Q77" s="221"/>
    </row>
    <row r="78" spans="1:17" ht="10.199999999999999" customHeight="1" x14ac:dyDescent="0.35">
      <c r="A78" s="118"/>
      <c r="B78" s="132"/>
      <c r="C78" s="132"/>
      <c r="D78" s="132"/>
      <c r="E78" s="132"/>
      <c r="F78" s="132"/>
      <c r="G78" s="132"/>
      <c r="H78" s="132"/>
      <c r="I78" s="132"/>
      <c r="J78" s="132"/>
      <c r="K78" s="132"/>
      <c r="L78" s="132"/>
      <c r="M78" s="132"/>
      <c r="N78" s="132"/>
      <c r="O78" s="132"/>
      <c r="P78" s="132"/>
      <c r="Q78" s="132"/>
    </row>
    <row r="79" spans="1:17" ht="18" customHeight="1" x14ac:dyDescent="0.35">
      <c r="A79" s="120" t="b">
        <v>0</v>
      </c>
      <c r="B79" s="77" t="s">
        <v>366</v>
      </c>
      <c r="K79" s="133"/>
      <c r="L79" s="65"/>
      <c r="M79" s="65"/>
      <c r="N79" s="65"/>
      <c r="O79" s="65"/>
      <c r="P79" s="65"/>
      <c r="Q79" s="65"/>
    </row>
    <row r="80" spans="1:17" ht="18" customHeight="1" x14ac:dyDescent="0.35">
      <c r="A80" s="120" t="b">
        <v>0</v>
      </c>
      <c r="B80" s="77" t="s">
        <v>367</v>
      </c>
      <c r="K80" s="65"/>
      <c r="L80" s="65"/>
      <c r="M80" s="65"/>
      <c r="N80" s="65"/>
      <c r="O80" s="65"/>
      <c r="P80" s="65"/>
      <c r="Q80" s="65"/>
    </row>
    <row r="81" spans="1:17" ht="18" customHeight="1" x14ac:dyDescent="0.35">
      <c r="A81" s="118"/>
      <c r="K81" s="65"/>
      <c r="L81" s="65"/>
      <c r="M81" s="65"/>
      <c r="N81" s="65"/>
      <c r="O81" s="65"/>
      <c r="P81" s="65"/>
      <c r="Q81" s="65"/>
    </row>
    <row r="82" spans="1:17" ht="18" customHeight="1" x14ac:dyDescent="0.35">
      <c r="A82" s="118"/>
      <c r="C82" s="146" t="s">
        <v>385</v>
      </c>
      <c r="K82" s="65"/>
      <c r="L82" s="65"/>
      <c r="M82" s="65"/>
      <c r="N82" s="65"/>
      <c r="O82" s="65"/>
      <c r="P82" s="65"/>
      <c r="Q82" s="65"/>
    </row>
    <row r="83" spans="1:17" x14ac:dyDescent="0.35">
      <c r="A83" s="118"/>
      <c r="B83"/>
      <c r="K83" s="65"/>
      <c r="L83" s="65"/>
      <c r="M83" s="65"/>
      <c r="N83" s="65"/>
      <c r="O83" s="65"/>
      <c r="P83" s="65"/>
      <c r="Q83" s="65"/>
    </row>
    <row r="84" spans="1:17" x14ac:dyDescent="0.35">
      <c r="A84" s="118"/>
    </row>
    <row r="85" spans="1:17" x14ac:dyDescent="0.35">
      <c r="A85" s="119"/>
      <c r="B85" s="94" t="s">
        <v>284</v>
      </c>
      <c r="C85" s="78"/>
      <c r="D85" s="78"/>
      <c r="E85" s="78"/>
      <c r="F85" s="78"/>
      <c r="G85" s="78"/>
      <c r="H85" s="78"/>
      <c r="I85" s="78"/>
      <c r="J85" s="78"/>
      <c r="K85" s="78"/>
      <c r="L85" s="78"/>
      <c r="M85" s="78"/>
      <c r="N85" s="78"/>
      <c r="O85" s="78"/>
      <c r="P85" s="78"/>
      <c r="Q85" s="78"/>
    </row>
    <row r="86" spans="1:17" ht="6" customHeight="1" x14ac:dyDescent="0.35">
      <c r="A86" s="118"/>
    </row>
    <row r="87" spans="1:17" ht="16.2" customHeight="1" x14ac:dyDescent="0.35">
      <c r="A87" s="118"/>
      <c r="B87" s="220" t="s">
        <v>386</v>
      </c>
      <c r="C87" s="221"/>
      <c r="D87" s="221"/>
      <c r="E87" s="221"/>
      <c r="F87" s="221"/>
      <c r="G87" s="221"/>
      <c r="H87" s="221"/>
      <c r="I87" s="221"/>
      <c r="J87" s="221"/>
      <c r="K87" s="221"/>
      <c r="L87" s="221"/>
      <c r="M87" s="221"/>
      <c r="N87" s="221"/>
      <c r="O87" s="221"/>
      <c r="P87" s="221"/>
      <c r="Q87" s="221"/>
    </row>
    <row r="88" spans="1:17" ht="16.2" customHeight="1" x14ac:dyDescent="0.35">
      <c r="A88" s="118"/>
      <c r="B88" s="220"/>
      <c r="C88" s="221"/>
      <c r="D88" s="221"/>
      <c r="E88" s="221"/>
      <c r="F88" s="221"/>
      <c r="G88" s="221"/>
      <c r="H88" s="221"/>
      <c r="I88" s="221"/>
      <c r="J88" s="221"/>
      <c r="K88" s="221"/>
      <c r="L88" s="221"/>
      <c r="M88" s="221"/>
      <c r="N88" s="221"/>
      <c r="O88" s="221"/>
      <c r="P88" s="221"/>
      <c r="Q88" s="221"/>
    </row>
    <row r="89" spans="1:17" ht="16.2" customHeight="1" x14ac:dyDescent="0.35">
      <c r="A89" s="118"/>
      <c r="B89" s="221"/>
      <c r="C89" s="221"/>
      <c r="D89" s="221"/>
      <c r="E89" s="221"/>
      <c r="F89" s="221"/>
      <c r="G89" s="221"/>
      <c r="H89" s="221"/>
      <c r="I89" s="221"/>
      <c r="J89" s="221"/>
      <c r="K89" s="221"/>
      <c r="L89" s="221"/>
      <c r="M89" s="221"/>
      <c r="N89" s="221"/>
      <c r="O89" s="221"/>
      <c r="P89" s="221"/>
      <c r="Q89" s="221"/>
    </row>
    <row r="90" spans="1:17" ht="10.199999999999999" customHeight="1" x14ac:dyDescent="0.35">
      <c r="A90" s="118"/>
      <c r="B90" s="132"/>
      <c r="C90" s="132"/>
      <c r="D90" s="132"/>
      <c r="E90" s="132"/>
      <c r="F90" s="132"/>
      <c r="G90" s="132"/>
      <c r="H90" s="132"/>
      <c r="I90" s="132"/>
      <c r="J90" s="132"/>
      <c r="K90" s="132"/>
      <c r="L90" s="132"/>
      <c r="M90" s="132"/>
      <c r="N90" s="132"/>
      <c r="O90" s="132"/>
      <c r="P90" s="132"/>
      <c r="Q90" s="132"/>
    </row>
    <row r="91" spans="1:17" x14ac:dyDescent="0.35">
      <c r="A91" s="120" t="b">
        <v>0</v>
      </c>
      <c r="B91" s="77" t="s">
        <v>368</v>
      </c>
    </row>
    <row r="92" spans="1:17" x14ac:dyDescent="0.35">
      <c r="A92" s="118"/>
    </row>
    <row r="93" spans="1:17" x14ac:dyDescent="0.35">
      <c r="A93" s="118"/>
      <c r="C93" s="146" t="s">
        <v>385</v>
      </c>
    </row>
    <row r="94" spans="1:17" x14ac:dyDescent="0.35">
      <c r="A94" s="118"/>
    </row>
    <row r="95" spans="1:17" x14ac:dyDescent="0.35">
      <c r="A95" s="119"/>
      <c r="B95" s="94" t="s">
        <v>286</v>
      </c>
      <c r="C95" s="78"/>
      <c r="D95" s="78"/>
      <c r="E95" s="78"/>
      <c r="F95" s="78"/>
      <c r="G95" s="78"/>
      <c r="H95" s="78"/>
      <c r="I95" s="78"/>
      <c r="J95" s="78"/>
      <c r="K95" s="78"/>
      <c r="L95" s="78"/>
      <c r="M95" s="78"/>
      <c r="N95" s="78"/>
      <c r="O95" s="78"/>
      <c r="P95" s="78"/>
      <c r="Q95" s="78"/>
    </row>
    <row r="96" spans="1:17" ht="6" customHeight="1" x14ac:dyDescent="0.35">
      <c r="A96" s="118"/>
    </row>
    <row r="97" spans="1:17" ht="21.6" customHeight="1" x14ac:dyDescent="0.35">
      <c r="A97" s="118"/>
      <c r="B97" s="220" t="s">
        <v>400</v>
      </c>
      <c r="C97" s="221"/>
      <c r="D97" s="221"/>
      <c r="E97" s="221"/>
      <c r="F97" s="221"/>
      <c r="G97" s="221"/>
      <c r="H97" s="221"/>
      <c r="I97" s="221"/>
      <c r="J97" s="221"/>
      <c r="K97" s="221"/>
      <c r="L97" s="221"/>
      <c r="M97" s="221"/>
      <c r="N97" s="221"/>
      <c r="O97" s="221"/>
      <c r="P97" s="221"/>
      <c r="Q97" s="221"/>
    </row>
    <row r="98" spans="1:17" ht="18" customHeight="1" x14ac:dyDescent="0.35">
      <c r="A98" s="118"/>
      <c r="B98" s="220"/>
      <c r="C98" s="221"/>
      <c r="D98" s="221"/>
      <c r="E98" s="221"/>
      <c r="F98" s="221"/>
      <c r="G98" s="221"/>
      <c r="H98" s="221"/>
      <c r="I98" s="221"/>
      <c r="J98" s="221"/>
      <c r="K98" s="221"/>
      <c r="L98" s="221"/>
      <c r="M98" s="221"/>
      <c r="N98" s="221"/>
      <c r="O98" s="221"/>
      <c r="P98" s="221"/>
      <c r="Q98" s="221"/>
    </row>
    <row r="99" spans="1:17" ht="18" customHeight="1" x14ac:dyDescent="0.35">
      <c r="A99" s="118"/>
      <c r="B99" s="221"/>
      <c r="C99" s="221"/>
      <c r="D99" s="221"/>
      <c r="E99" s="221"/>
      <c r="F99" s="221"/>
      <c r="G99" s="221"/>
      <c r="H99" s="221"/>
      <c r="I99" s="221"/>
      <c r="J99" s="221"/>
      <c r="K99" s="221"/>
      <c r="L99" s="221"/>
      <c r="M99" s="221"/>
      <c r="N99" s="221"/>
      <c r="O99" s="221"/>
      <c r="P99" s="221"/>
      <c r="Q99" s="221"/>
    </row>
    <row r="100" spans="1:17" ht="10.199999999999999" customHeight="1" x14ac:dyDescent="0.35">
      <c r="A100" s="118"/>
      <c r="B100" s="132"/>
      <c r="C100" s="132"/>
      <c r="D100" s="132"/>
      <c r="E100" s="132"/>
      <c r="F100" s="132"/>
      <c r="G100" s="132"/>
      <c r="H100" s="132"/>
      <c r="I100" s="132"/>
      <c r="J100" s="132"/>
      <c r="K100" s="132"/>
      <c r="L100" s="132"/>
      <c r="M100" s="132"/>
      <c r="N100" s="132"/>
      <c r="O100" s="132"/>
      <c r="P100" s="132"/>
      <c r="Q100" s="132"/>
    </row>
    <row r="101" spans="1:17" x14ac:dyDescent="0.35">
      <c r="A101" s="120" t="b">
        <v>0</v>
      </c>
      <c r="B101" s="77" t="s">
        <v>369</v>
      </c>
    </row>
    <row r="102" spans="1:17" x14ac:dyDescent="0.35">
      <c r="A102" s="118"/>
    </row>
    <row r="103" spans="1:17" x14ac:dyDescent="0.35">
      <c r="A103" s="118"/>
      <c r="C103" s="146" t="s">
        <v>385</v>
      </c>
    </row>
    <row r="104" spans="1:17" x14ac:dyDescent="0.35">
      <c r="A104" s="118"/>
    </row>
    <row r="105" spans="1:17" x14ac:dyDescent="0.35">
      <c r="A105" s="119"/>
      <c r="B105" s="94" t="s">
        <v>285</v>
      </c>
      <c r="C105" s="78"/>
      <c r="D105" s="78"/>
      <c r="E105" s="78"/>
      <c r="F105" s="78"/>
      <c r="G105" s="78"/>
      <c r="H105" s="78"/>
      <c r="I105" s="78"/>
      <c r="J105" s="78"/>
      <c r="K105" s="78"/>
      <c r="L105" s="78"/>
      <c r="M105" s="78"/>
      <c r="N105" s="78"/>
      <c r="O105" s="78"/>
      <c r="P105" s="78"/>
      <c r="Q105" s="78"/>
    </row>
    <row r="106" spans="1:17" ht="6" customHeight="1" x14ac:dyDescent="0.35">
      <c r="A106" s="118"/>
    </row>
    <row r="107" spans="1:17" ht="21" customHeight="1" x14ac:dyDescent="0.35">
      <c r="A107" s="118"/>
      <c r="B107" s="220" t="s">
        <v>399</v>
      </c>
      <c r="C107" s="221"/>
      <c r="D107" s="221"/>
      <c r="E107" s="221"/>
      <c r="F107" s="221"/>
      <c r="G107" s="221"/>
      <c r="H107" s="221"/>
      <c r="I107" s="221"/>
      <c r="J107" s="221"/>
      <c r="K107" s="221"/>
      <c r="L107" s="221"/>
      <c r="M107" s="221"/>
      <c r="N107" s="221"/>
      <c r="O107" s="221"/>
      <c r="P107" s="221"/>
      <c r="Q107" s="221"/>
    </row>
    <row r="108" spans="1:17" ht="21" customHeight="1" x14ac:dyDescent="0.35">
      <c r="A108" s="118"/>
      <c r="B108" s="220"/>
      <c r="C108" s="221"/>
      <c r="D108" s="221"/>
      <c r="E108" s="221"/>
      <c r="F108" s="221"/>
      <c r="G108" s="221"/>
      <c r="H108" s="221"/>
      <c r="I108" s="221"/>
      <c r="J108" s="221"/>
      <c r="K108" s="221"/>
      <c r="L108" s="221"/>
      <c r="M108" s="221"/>
      <c r="N108" s="221"/>
      <c r="O108" s="221"/>
      <c r="P108" s="221"/>
      <c r="Q108" s="221"/>
    </row>
    <row r="109" spans="1:17" ht="21" customHeight="1" x14ac:dyDescent="0.35">
      <c r="A109" s="118"/>
      <c r="B109" s="221"/>
      <c r="C109" s="221"/>
      <c r="D109" s="221"/>
      <c r="E109" s="221"/>
      <c r="F109" s="221"/>
      <c r="G109" s="221"/>
      <c r="H109" s="221"/>
      <c r="I109" s="221"/>
      <c r="J109" s="221"/>
      <c r="K109" s="221"/>
      <c r="L109" s="221"/>
      <c r="M109" s="221"/>
      <c r="N109" s="221"/>
      <c r="O109" s="221"/>
      <c r="P109" s="221"/>
      <c r="Q109" s="221"/>
    </row>
    <row r="110" spans="1:17" ht="10.199999999999999" customHeight="1" x14ac:dyDescent="0.35">
      <c r="A110" s="118"/>
      <c r="B110" s="132"/>
      <c r="C110" s="132"/>
      <c r="D110" s="132"/>
      <c r="E110" s="132"/>
      <c r="F110" s="132"/>
      <c r="G110" s="132"/>
      <c r="H110" s="132"/>
      <c r="I110" s="132"/>
      <c r="J110" s="132"/>
      <c r="K110" s="132"/>
      <c r="L110" s="132"/>
      <c r="M110" s="132"/>
      <c r="N110" s="132"/>
      <c r="O110" s="132"/>
      <c r="P110" s="132"/>
      <c r="Q110" s="132"/>
    </row>
    <row r="111" spans="1:17" x14ac:dyDescent="0.35">
      <c r="A111" s="120" t="b">
        <v>0</v>
      </c>
      <c r="B111" s="83" t="s">
        <v>318</v>
      </c>
    </row>
    <row r="112" spans="1:17" x14ac:dyDescent="0.35">
      <c r="A112" s="120" t="b">
        <v>0</v>
      </c>
      <c r="B112" s="83" t="s">
        <v>319</v>
      </c>
    </row>
    <row r="113" spans="1:17" x14ac:dyDescent="0.35">
      <c r="A113" s="120" t="b">
        <v>0</v>
      </c>
      <c r="B113" s="83" t="s">
        <v>320</v>
      </c>
    </row>
    <row r="114" spans="1:17" x14ac:dyDescent="0.35">
      <c r="A114" s="120" t="b">
        <v>0</v>
      </c>
      <c r="B114" s="77" t="s">
        <v>301</v>
      </c>
    </row>
    <row r="115" spans="1:17" x14ac:dyDescent="0.35">
      <c r="A115" s="120" t="b">
        <v>0</v>
      </c>
      <c r="B115" s="77" t="s">
        <v>296</v>
      </c>
    </row>
    <row r="116" spans="1:17" x14ac:dyDescent="0.35">
      <c r="A116" s="118"/>
    </row>
    <row r="117" spans="1:17" x14ac:dyDescent="0.35">
      <c r="A117" s="118"/>
      <c r="B117" s="146" t="s">
        <v>385</v>
      </c>
    </row>
    <row r="118" spans="1:17" x14ac:dyDescent="0.35">
      <c r="A118" s="118"/>
    </row>
    <row r="119" spans="1:17" x14ac:dyDescent="0.35">
      <c r="A119" s="118"/>
    </row>
    <row r="120" spans="1:17" x14ac:dyDescent="0.35">
      <c r="A120" s="119"/>
      <c r="B120" s="94" t="s">
        <v>283</v>
      </c>
      <c r="C120" s="78"/>
      <c r="D120" s="78"/>
      <c r="E120" s="78"/>
      <c r="F120" s="78"/>
      <c r="G120" s="78"/>
      <c r="H120" s="78"/>
      <c r="I120" s="78"/>
      <c r="J120" s="78"/>
      <c r="K120" s="78"/>
      <c r="L120" s="78"/>
      <c r="M120" s="78"/>
      <c r="N120" s="78"/>
      <c r="O120" s="78"/>
      <c r="P120" s="78"/>
      <c r="Q120" s="78"/>
    </row>
    <row r="121" spans="1:17" ht="6" customHeight="1" x14ac:dyDescent="0.35">
      <c r="A121" s="118"/>
    </row>
    <row r="122" spans="1:17" ht="15.6" customHeight="1" x14ac:dyDescent="0.35">
      <c r="A122" s="118"/>
      <c r="B122" s="220" t="s">
        <v>398</v>
      </c>
      <c r="C122" s="221"/>
      <c r="D122" s="221"/>
      <c r="E122" s="221"/>
      <c r="F122" s="221"/>
      <c r="G122" s="221"/>
      <c r="H122" s="221"/>
      <c r="I122" s="221"/>
      <c r="J122" s="221"/>
      <c r="K122" s="221"/>
      <c r="L122" s="221"/>
      <c r="M122" s="221"/>
      <c r="N122" s="221"/>
      <c r="O122" s="221"/>
      <c r="P122" s="221"/>
      <c r="Q122" s="221"/>
    </row>
    <row r="123" spans="1:17" ht="15.6" customHeight="1" x14ac:dyDescent="0.35">
      <c r="A123" s="118"/>
      <c r="B123" s="220"/>
      <c r="C123" s="221"/>
      <c r="D123" s="221"/>
      <c r="E123" s="221"/>
      <c r="F123" s="221"/>
      <c r="G123" s="221"/>
      <c r="H123" s="221"/>
      <c r="I123" s="221"/>
      <c r="J123" s="221"/>
      <c r="K123" s="221"/>
      <c r="L123" s="221"/>
      <c r="M123" s="221"/>
      <c r="N123" s="221"/>
      <c r="O123" s="221"/>
      <c r="P123" s="221"/>
      <c r="Q123" s="221"/>
    </row>
    <row r="124" spans="1:17" ht="15.6" customHeight="1" x14ac:dyDescent="0.35">
      <c r="A124" s="118"/>
      <c r="B124" s="221"/>
      <c r="C124" s="221"/>
      <c r="D124" s="221"/>
      <c r="E124" s="221"/>
      <c r="F124" s="221"/>
      <c r="G124" s="221"/>
      <c r="H124" s="221"/>
      <c r="I124" s="221"/>
      <c r="J124" s="221"/>
      <c r="K124" s="221"/>
      <c r="L124" s="221"/>
      <c r="M124" s="221"/>
      <c r="N124" s="221"/>
      <c r="O124" s="221"/>
      <c r="P124" s="221"/>
      <c r="Q124" s="221"/>
    </row>
    <row r="125" spans="1:17" ht="10.199999999999999" customHeight="1" x14ac:dyDescent="0.35">
      <c r="A125" s="118"/>
      <c r="B125" s="132"/>
      <c r="C125" s="132"/>
      <c r="D125" s="132"/>
      <c r="E125" s="132"/>
      <c r="F125" s="132"/>
      <c r="G125" s="132"/>
      <c r="H125" s="132"/>
      <c r="I125" s="132"/>
      <c r="J125" s="132"/>
      <c r="K125" s="132"/>
      <c r="L125" s="132"/>
      <c r="M125" s="132"/>
      <c r="N125" s="132"/>
      <c r="O125" s="132"/>
      <c r="P125" s="132"/>
      <c r="Q125" s="132"/>
    </row>
    <row r="126" spans="1:17" x14ac:dyDescent="0.35">
      <c r="A126" s="120" t="b">
        <v>0</v>
      </c>
      <c r="B126" s="77" t="s">
        <v>297</v>
      </c>
    </row>
    <row r="127" spans="1:17" x14ac:dyDescent="0.35">
      <c r="A127" s="118"/>
    </row>
    <row r="128" spans="1:17" x14ac:dyDescent="0.35">
      <c r="A128" s="118"/>
      <c r="B128" s="80" t="s">
        <v>377</v>
      </c>
      <c r="I128" s="118"/>
      <c r="J128" s="80" t="s">
        <v>376</v>
      </c>
    </row>
    <row r="129" spans="1:10" x14ac:dyDescent="0.35">
      <c r="A129" s="120" t="b">
        <v>0</v>
      </c>
      <c r="B129" s="77" t="s">
        <v>302</v>
      </c>
      <c r="I129" s="120" t="b">
        <v>0</v>
      </c>
      <c r="J129" s="77" t="s">
        <v>302</v>
      </c>
    </row>
    <row r="130" spans="1:10" x14ac:dyDescent="0.35">
      <c r="A130" s="120" t="b">
        <v>0</v>
      </c>
      <c r="B130" s="77" t="s">
        <v>382</v>
      </c>
      <c r="I130" s="120" t="b">
        <v>0</v>
      </c>
      <c r="J130" s="77" t="s">
        <v>321</v>
      </c>
    </row>
    <row r="131" spans="1:10" x14ac:dyDescent="0.35">
      <c r="A131" s="120" t="b">
        <v>0</v>
      </c>
      <c r="B131" s="77" t="s">
        <v>381</v>
      </c>
      <c r="I131" s="120" t="b">
        <v>0</v>
      </c>
      <c r="J131" s="77" t="s">
        <v>322</v>
      </c>
    </row>
    <row r="132" spans="1:10" x14ac:dyDescent="0.35">
      <c r="A132" s="120" t="b">
        <v>0</v>
      </c>
      <c r="B132" s="77" t="s">
        <v>303</v>
      </c>
      <c r="I132" s="120" t="b">
        <v>0</v>
      </c>
      <c r="J132" s="77" t="s">
        <v>303</v>
      </c>
    </row>
    <row r="133" spans="1:10" x14ac:dyDescent="0.35">
      <c r="A133" s="120" t="b">
        <v>0</v>
      </c>
      <c r="B133" s="77" t="s">
        <v>304</v>
      </c>
      <c r="I133" s="120" t="b">
        <v>0</v>
      </c>
      <c r="J133" s="77" t="s">
        <v>383</v>
      </c>
    </row>
    <row r="134" spans="1:10" x14ac:dyDescent="0.35">
      <c r="A134" s="118"/>
    </row>
    <row r="136" spans="1:10" x14ac:dyDescent="0.35">
      <c r="A136" s="135"/>
      <c r="B136" s="146" t="s">
        <v>385</v>
      </c>
      <c r="I136" s="146" t="s">
        <v>385</v>
      </c>
    </row>
  </sheetData>
  <mergeCells count="16">
    <mergeCell ref="B75:Q77"/>
    <mergeCell ref="B87:Q89"/>
    <mergeCell ref="B97:Q99"/>
    <mergeCell ref="B107:Q109"/>
    <mergeCell ref="B122:Q124"/>
    <mergeCell ref="B49:Q51"/>
    <mergeCell ref="K56:Q59"/>
    <mergeCell ref="B61:D71"/>
    <mergeCell ref="B8:Q9"/>
    <mergeCell ref="B18:Q20"/>
    <mergeCell ref="B35:Q37"/>
    <mergeCell ref="A1:Q1"/>
    <mergeCell ref="A2:Q2"/>
    <mergeCell ref="A3:Q3"/>
    <mergeCell ref="A4:Q4"/>
    <mergeCell ref="A5:Q5"/>
  </mergeCells>
  <pageMargins left="0.7" right="0.7" top="0.75" bottom="0.75" header="0.3" footer="0.3"/>
  <pageSetup scale="79" fitToHeight="0" orientation="landscape" horizontalDpi="360" verticalDpi="360" r:id="rId1"/>
  <rowBreaks count="5" manualBreakCount="5">
    <brk id="32" max="17" man="1"/>
    <brk id="46" max="17" man="1"/>
    <brk id="72" max="17" man="1"/>
    <brk id="104" max="17" man="1"/>
    <brk id="1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EFD6-3983-4F5F-A66D-7CBB0979C6A3}">
  <sheetPr>
    <tabColor rgb="FFFFCCFF"/>
  </sheetPr>
  <dimension ref="A2:G46"/>
  <sheetViews>
    <sheetView zoomScaleNormal="100" workbookViewId="0">
      <selection activeCell="I46" sqref="H46:I46"/>
    </sheetView>
  </sheetViews>
  <sheetFormatPr defaultRowHeight="14.4" x14ac:dyDescent="0.3"/>
  <cols>
    <col min="1" max="1" width="8.88671875" style="81"/>
  </cols>
  <sheetData>
    <row r="2" spans="1:3" ht="18" x14ac:dyDescent="0.35">
      <c r="B2" s="83" t="s">
        <v>352</v>
      </c>
    </row>
    <row r="3" spans="1:3" ht="18" x14ac:dyDescent="0.35">
      <c r="B3" s="83"/>
    </row>
    <row r="4" spans="1:3" x14ac:dyDescent="0.3">
      <c r="B4" t="s">
        <v>356</v>
      </c>
    </row>
    <row r="5" spans="1:3" x14ac:dyDescent="0.3">
      <c r="B5" s="62" t="s">
        <v>353</v>
      </c>
      <c r="C5" t="s">
        <v>354</v>
      </c>
    </row>
    <row r="6" spans="1:3" x14ac:dyDescent="0.3">
      <c r="B6" s="65" t="s">
        <v>353</v>
      </c>
      <c r="C6" t="s">
        <v>355</v>
      </c>
    </row>
    <row r="9" spans="1:3" x14ac:dyDescent="0.3">
      <c r="B9" s="128" t="s">
        <v>343</v>
      </c>
    </row>
    <row r="10" spans="1:3" x14ac:dyDescent="0.3">
      <c r="B10" s="131" t="s">
        <v>334</v>
      </c>
      <c r="C10" t="s">
        <v>344</v>
      </c>
    </row>
    <row r="11" spans="1:3" x14ac:dyDescent="0.3">
      <c r="C11" t="s">
        <v>347</v>
      </c>
    </row>
    <row r="12" spans="1:3" x14ac:dyDescent="0.3">
      <c r="B12" s="65" t="s">
        <v>330</v>
      </c>
    </row>
    <row r="13" spans="1:3" x14ac:dyDescent="0.3">
      <c r="B13" s="65" t="s">
        <v>331</v>
      </c>
    </row>
    <row r="14" spans="1:3" x14ac:dyDescent="0.3">
      <c r="A14" s="81" t="s">
        <v>334</v>
      </c>
      <c r="B14" s="65" t="s">
        <v>332</v>
      </c>
    </row>
    <row r="15" spans="1:3" x14ac:dyDescent="0.3">
      <c r="A15" s="81" t="s">
        <v>334</v>
      </c>
      <c r="B15" s="65" t="s">
        <v>333</v>
      </c>
    </row>
    <row r="18" spans="1:6" x14ac:dyDescent="0.3">
      <c r="B18" s="128" t="s">
        <v>73</v>
      </c>
    </row>
    <row r="19" spans="1:6" x14ac:dyDescent="0.3">
      <c r="B19" s="131" t="s">
        <v>334</v>
      </c>
      <c r="C19" t="s">
        <v>345</v>
      </c>
    </row>
    <row r="20" spans="1:6" x14ac:dyDescent="0.3">
      <c r="C20" t="s">
        <v>346</v>
      </c>
    </row>
    <row r="21" spans="1:6" x14ac:dyDescent="0.3">
      <c r="B21" s="65" t="s">
        <v>328</v>
      </c>
      <c r="C21" s="65"/>
      <c r="D21" s="65"/>
      <c r="E21" s="65"/>
    </row>
    <row r="22" spans="1:6" x14ac:dyDescent="0.3">
      <c r="B22" s="65" t="s">
        <v>329</v>
      </c>
    </row>
    <row r="23" spans="1:6" x14ac:dyDescent="0.3">
      <c r="A23" s="81" t="s">
        <v>334</v>
      </c>
      <c r="B23" s="65" t="s">
        <v>393</v>
      </c>
      <c r="C23" s="65"/>
      <c r="D23" s="65"/>
      <c r="E23" s="65"/>
    </row>
    <row r="24" spans="1:6" x14ac:dyDescent="0.3">
      <c r="B24" s="65" t="s">
        <v>392</v>
      </c>
      <c r="C24" s="65"/>
      <c r="D24" s="65"/>
      <c r="E24" s="65"/>
      <c r="F24" s="65"/>
    </row>
    <row r="27" spans="1:6" x14ac:dyDescent="0.3">
      <c r="B27" s="128" t="s">
        <v>335</v>
      </c>
    </row>
    <row r="28" spans="1:6" x14ac:dyDescent="0.3">
      <c r="B28" s="131" t="s">
        <v>334</v>
      </c>
      <c r="C28" t="s">
        <v>348</v>
      </c>
    </row>
    <row r="29" spans="1:6" x14ac:dyDescent="0.3">
      <c r="C29" t="s">
        <v>349</v>
      </c>
    </row>
    <row r="30" spans="1:6" x14ac:dyDescent="0.3">
      <c r="C30" t="s">
        <v>358</v>
      </c>
    </row>
    <row r="31" spans="1:6" x14ac:dyDescent="0.3">
      <c r="A31" s="81" t="s">
        <v>334</v>
      </c>
      <c r="B31" s="65" t="s">
        <v>336</v>
      </c>
    </row>
    <row r="32" spans="1:6" x14ac:dyDescent="0.3">
      <c r="A32" s="81" t="s">
        <v>334</v>
      </c>
      <c r="B32" s="65" t="s">
        <v>337</v>
      </c>
    </row>
    <row r="33" spans="1:7" x14ac:dyDescent="0.3">
      <c r="A33" s="81" t="s">
        <v>334</v>
      </c>
      <c r="B33" s="65" t="s">
        <v>339</v>
      </c>
    </row>
    <row r="34" spans="1:7" x14ac:dyDescent="0.3">
      <c r="A34" s="81" t="s">
        <v>334</v>
      </c>
      <c r="B34" s="65" t="s">
        <v>338</v>
      </c>
    </row>
    <row r="37" spans="1:7" x14ac:dyDescent="0.3">
      <c r="B37" s="128" t="s">
        <v>357</v>
      </c>
    </row>
    <row r="38" spans="1:7" x14ac:dyDescent="0.3">
      <c r="B38" s="131" t="s">
        <v>334</v>
      </c>
      <c r="C38" t="s">
        <v>360</v>
      </c>
    </row>
    <row r="39" spans="1:7" x14ac:dyDescent="0.3">
      <c r="C39" t="s">
        <v>346</v>
      </c>
    </row>
    <row r="40" spans="1:7" x14ac:dyDescent="0.3">
      <c r="A40" s="131" t="s">
        <v>334</v>
      </c>
      <c r="B40" s="65" t="s">
        <v>359</v>
      </c>
    </row>
    <row r="43" spans="1:7" s="1" customFormat="1" x14ac:dyDescent="0.3">
      <c r="A43" s="81" t="s">
        <v>334</v>
      </c>
      <c r="B43" s="1" t="s">
        <v>361</v>
      </c>
    </row>
    <row r="46" spans="1:7" ht="31.2" x14ac:dyDescent="0.6">
      <c r="C46" s="170" t="s">
        <v>396</v>
      </c>
      <c r="D46" s="150"/>
      <c r="E46" s="150"/>
      <c r="F46" s="148"/>
      <c r="G46" s="148"/>
    </row>
  </sheetData>
  <hyperlinks>
    <hyperlink ref="B23" r:id="rId1" display="Accountable Reimbursement Policy" xr:uid="{E423AA1C-C6C0-4387-B1BC-E42104C66E0A}"/>
    <hyperlink ref="B22" r:id="rId2" xr:uid="{B68B03FA-2383-44FE-9997-94A88CE11AFA}"/>
    <hyperlink ref="B12" r:id="rId3" xr:uid="{9CB46BAD-DAF4-4DDD-AE28-82B3646B437D}"/>
    <hyperlink ref="B13" r:id="rId4" xr:uid="{49BA7458-7893-4AA6-8ADD-DF248BC25564}"/>
    <hyperlink ref="B14" r:id="rId5" xr:uid="{65074481-2250-4695-9025-C6548DDBD33A}"/>
    <hyperlink ref="B15" r:id="rId6" xr:uid="{64D3FD7B-CD48-460E-8E8D-5DD758B5171F}"/>
    <hyperlink ref="B31" r:id="rId7" display="Salary Reduction Agreement" xr:uid="{89CA7121-F0FA-425A-83C8-C19929D84AA9}"/>
    <hyperlink ref="B32" r:id="rId8" xr:uid="{AD5A6FF5-AFF4-4A5C-BC41-F3E14F4309BF}"/>
    <hyperlink ref="B34" r:id="rId9" xr:uid="{67A68438-4F1D-4709-B14B-9DE030CA81C0}"/>
    <hyperlink ref="B33" r:id="rId10" xr:uid="{DEB510D5-B5A2-4C83-8943-7C62455311F5}"/>
    <hyperlink ref="B6" r:id="rId11" xr:uid="{1E65BF54-9AB5-4B1A-A5DB-0FA5EAC92F54}"/>
    <hyperlink ref="B40" r:id="rId12" xr:uid="{110739EF-1196-4172-A27C-35B29733D5E5}"/>
    <hyperlink ref="B5" r:id="rId13" xr:uid="{0F44A4EE-C6E3-4FB6-B940-03B8542C95B4}"/>
    <hyperlink ref="B21:E21" r:id="rId14" display="Examples of Proper Reimbursement Items" xr:uid="{675EAB42-08DE-445C-BE31-D9E7C45648A7}"/>
    <hyperlink ref="B23:E23" r:id="rId15" display="Accountable Reimbursement Policy" xr:uid="{FEC9D38C-7082-4382-8415-E0A1E2BF7581}"/>
    <hyperlink ref="B24:F24" r:id="rId16" display="Accountable Reimbursement Policy - Long Form" xr:uid="{3B031638-7F48-474F-86ED-49B43E227166}"/>
    <hyperlink ref="C46:E46" location="'Clergy Comp Form'!A1" display="BACK TO CLERGY COMP FORM" xr:uid="{B59E8C26-C3B9-484E-945A-E1DB05A6AF5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47EA-33F3-4F0A-B409-1021F9957487}">
  <sheetPr>
    <tabColor rgb="FFE1D1F9"/>
  </sheetPr>
  <dimension ref="A1:J650"/>
  <sheetViews>
    <sheetView zoomScaleNormal="100" workbookViewId="0">
      <selection activeCell="D10" sqref="D10"/>
    </sheetView>
  </sheetViews>
  <sheetFormatPr defaultRowHeight="14.4" x14ac:dyDescent="0.3"/>
  <cols>
    <col min="1" max="1" width="25.5546875" bestFit="1" customWidth="1"/>
    <col min="2" max="2" width="14.44140625" style="35" bestFit="1" customWidth="1"/>
    <col min="3" max="3" width="2.21875" style="35" customWidth="1"/>
    <col min="4" max="4" width="20.44140625" customWidth="1"/>
    <col min="5" max="5" width="15.44140625" customWidth="1"/>
    <col min="6" max="10" width="25" customWidth="1"/>
  </cols>
  <sheetData>
    <row r="1" spans="1:10" x14ac:dyDescent="0.3">
      <c r="A1" s="46" t="s">
        <v>13</v>
      </c>
      <c r="B1" s="47" t="s">
        <v>14</v>
      </c>
      <c r="C1" s="48"/>
      <c r="F1" s="49"/>
      <c r="G1" s="49"/>
      <c r="H1" s="49"/>
      <c r="I1" s="49"/>
      <c r="J1" s="49"/>
    </row>
    <row r="2" spans="1:10" x14ac:dyDescent="0.3">
      <c r="A2" s="50" t="s">
        <v>78</v>
      </c>
      <c r="B2" s="51">
        <v>5824</v>
      </c>
      <c r="G2" s="53"/>
      <c r="H2" s="53"/>
      <c r="I2" s="54"/>
      <c r="J2" s="53"/>
    </row>
    <row r="3" spans="1:10" x14ac:dyDescent="0.3">
      <c r="A3" s="50" t="s">
        <v>80</v>
      </c>
      <c r="B3" s="51">
        <v>1762</v>
      </c>
      <c r="D3" s="225" t="s">
        <v>274</v>
      </c>
      <c r="G3" s="53"/>
      <c r="H3" s="53"/>
      <c r="I3" s="54"/>
      <c r="J3" s="53"/>
    </row>
    <row r="4" spans="1:10" x14ac:dyDescent="0.3">
      <c r="A4" s="50" t="s">
        <v>82</v>
      </c>
      <c r="B4" s="51">
        <v>2841</v>
      </c>
      <c r="D4" s="226"/>
      <c r="G4" s="53"/>
      <c r="H4" s="53"/>
      <c r="I4" s="54"/>
      <c r="J4" s="53"/>
    </row>
    <row r="5" spans="1:10" x14ac:dyDescent="0.3">
      <c r="A5" s="50" t="s">
        <v>84</v>
      </c>
      <c r="B5" s="51">
        <v>4010</v>
      </c>
      <c r="D5" s="226"/>
      <c r="G5" s="53"/>
      <c r="H5" s="53"/>
      <c r="I5" s="54"/>
      <c r="J5" s="53"/>
    </row>
    <row r="6" spans="1:10" x14ac:dyDescent="0.3">
      <c r="A6" s="50" t="s">
        <v>86</v>
      </c>
      <c r="B6" s="51">
        <v>2433</v>
      </c>
      <c r="D6" s="227"/>
      <c r="F6" s="53"/>
      <c r="G6" s="53"/>
      <c r="H6" s="53"/>
      <c r="I6" s="54"/>
      <c r="J6" s="53"/>
    </row>
    <row r="7" spans="1:10" x14ac:dyDescent="0.3">
      <c r="A7" s="50" t="s">
        <v>88</v>
      </c>
      <c r="B7" s="51">
        <v>1016</v>
      </c>
      <c r="F7" s="53"/>
      <c r="G7" s="53"/>
      <c r="H7" s="53"/>
      <c r="I7" s="54"/>
      <c r="J7" s="53"/>
    </row>
    <row r="8" spans="1:10" x14ac:dyDescent="0.3">
      <c r="A8" s="50" t="s">
        <v>90</v>
      </c>
      <c r="B8" s="51">
        <v>4253</v>
      </c>
      <c r="F8" s="53"/>
      <c r="G8" s="53"/>
      <c r="H8" s="53"/>
      <c r="I8" s="54"/>
      <c r="J8" s="53"/>
    </row>
    <row r="9" spans="1:10" x14ac:dyDescent="0.3">
      <c r="A9" s="50" t="s">
        <v>92</v>
      </c>
      <c r="B9" s="51">
        <v>186</v>
      </c>
      <c r="F9" s="53"/>
      <c r="G9" s="53"/>
      <c r="H9" s="53"/>
      <c r="I9" s="54"/>
      <c r="J9" s="53"/>
    </row>
    <row r="10" spans="1:10" ht="28.8" x14ac:dyDescent="0.55000000000000004">
      <c r="A10" s="50" t="s">
        <v>94</v>
      </c>
      <c r="B10" s="51">
        <v>511</v>
      </c>
      <c r="D10" s="151" t="s">
        <v>396</v>
      </c>
      <c r="E10" s="151"/>
      <c r="F10" s="151"/>
      <c r="G10" s="53"/>
      <c r="H10" s="53"/>
      <c r="I10" s="54"/>
      <c r="J10" s="53"/>
    </row>
    <row r="11" spans="1:10" x14ac:dyDescent="0.3">
      <c r="A11" s="50" t="s">
        <v>96</v>
      </c>
      <c r="B11" s="51">
        <v>1988</v>
      </c>
      <c r="F11" s="53"/>
      <c r="G11" s="53"/>
      <c r="H11" s="53"/>
      <c r="I11" s="54"/>
      <c r="J11" s="53"/>
    </row>
    <row r="12" spans="1:10" x14ac:dyDescent="0.3">
      <c r="A12" s="50" t="s">
        <v>98</v>
      </c>
      <c r="B12" s="51">
        <v>4739</v>
      </c>
      <c r="F12" s="53"/>
      <c r="G12" s="53"/>
      <c r="H12" s="53"/>
      <c r="I12" s="54"/>
      <c r="J12" s="53"/>
    </row>
    <row r="13" spans="1:10" x14ac:dyDescent="0.3">
      <c r="A13" s="50" t="s">
        <v>100</v>
      </c>
      <c r="B13" s="51">
        <v>2169</v>
      </c>
      <c r="F13" s="53"/>
      <c r="G13" s="53"/>
      <c r="H13" s="53"/>
      <c r="I13" s="54"/>
      <c r="J13" s="53"/>
    </row>
    <row r="14" spans="1:10" x14ac:dyDescent="0.3">
      <c r="A14" s="50" t="s">
        <v>102</v>
      </c>
      <c r="B14" s="51">
        <v>450</v>
      </c>
      <c r="F14" s="53"/>
      <c r="G14" s="53"/>
      <c r="H14" s="53"/>
      <c r="I14" s="54"/>
      <c r="J14" s="53"/>
    </row>
    <row r="15" spans="1:10" x14ac:dyDescent="0.3">
      <c r="A15" s="50" t="s">
        <v>104</v>
      </c>
      <c r="B15" s="51">
        <v>3605</v>
      </c>
      <c r="F15" s="53"/>
      <c r="G15" s="53"/>
      <c r="H15" s="53"/>
      <c r="I15" s="54"/>
      <c r="J15" s="53"/>
    </row>
    <row r="16" spans="1:10" x14ac:dyDescent="0.3">
      <c r="A16" s="50" t="s">
        <v>106</v>
      </c>
      <c r="B16" s="51">
        <v>1705</v>
      </c>
      <c r="F16" s="53"/>
      <c r="G16" s="53"/>
      <c r="H16" s="53"/>
      <c r="I16" s="54"/>
      <c r="J16" s="53"/>
    </row>
    <row r="17" spans="1:10" x14ac:dyDescent="0.3">
      <c r="A17" s="50" t="s">
        <v>108</v>
      </c>
      <c r="B17" s="51">
        <v>1617</v>
      </c>
      <c r="F17" s="53"/>
      <c r="G17" s="53"/>
      <c r="H17" s="53"/>
      <c r="I17" s="54"/>
      <c r="J17" s="53"/>
    </row>
    <row r="18" spans="1:10" x14ac:dyDescent="0.3">
      <c r="A18" s="50" t="s">
        <v>110</v>
      </c>
      <c r="B18" s="51">
        <v>4621</v>
      </c>
      <c r="F18" s="53"/>
      <c r="G18" s="53"/>
      <c r="H18" s="53"/>
      <c r="I18" s="54"/>
      <c r="J18" s="53"/>
    </row>
    <row r="19" spans="1:10" x14ac:dyDescent="0.3">
      <c r="A19" s="50" t="s">
        <v>112</v>
      </c>
      <c r="B19" s="51">
        <v>2039</v>
      </c>
      <c r="F19" s="53"/>
      <c r="G19" s="53"/>
      <c r="H19" s="53"/>
      <c r="I19" s="54"/>
      <c r="J19" s="53"/>
    </row>
    <row r="20" spans="1:10" x14ac:dyDescent="0.3">
      <c r="A20" s="50" t="s">
        <v>114</v>
      </c>
      <c r="B20" s="51">
        <v>2811</v>
      </c>
      <c r="F20" s="53"/>
      <c r="G20" s="53"/>
      <c r="H20" s="53"/>
      <c r="I20" s="54"/>
      <c r="J20" s="53"/>
    </row>
    <row r="21" spans="1:10" x14ac:dyDescent="0.3">
      <c r="A21" s="50" t="s">
        <v>116</v>
      </c>
      <c r="B21" s="51">
        <v>2896</v>
      </c>
      <c r="F21" s="53"/>
      <c r="G21" s="53"/>
      <c r="H21" s="53"/>
      <c r="I21" s="54"/>
      <c r="J21" s="53"/>
    </row>
    <row r="22" spans="1:10" x14ac:dyDescent="0.3">
      <c r="A22" s="50" t="s">
        <v>118</v>
      </c>
      <c r="B22" s="51">
        <v>373</v>
      </c>
      <c r="F22" s="53"/>
      <c r="G22" s="53"/>
      <c r="H22" s="53"/>
      <c r="I22" s="54"/>
      <c r="J22" s="53"/>
    </row>
    <row r="23" spans="1:10" x14ac:dyDescent="0.3">
      <c r="A23" s="50" t="s">
        <v>120</v>
      </c>
      <c r="B23" s="51">
        <v>4851</v>
      </c>
      <c r="F23" s="53"/>
      <c r="G23" s="53"/>
      <c r="H23" s="53"/>
      <c r="I23" s="54"/>
      <c r="J23" s="53"/>
    </row>
    <row r="24" spans="1:10" x14ac:dyDescent="0.3">
      <c r="A24" s="50" t="s">
        <v>122</v>
      </c>
      <c r="B24" s="51">
        <v>5718</v>
      </c>
      <c r="F24" s="53"/>
      <c r="G24" s="53"/>
      <c r="H24" s="53"/>
      <c r="I24" s="54"/>
      <c r="J24" s="53"/>
    </row>
    <row r="25" spans="1:10" x14ac:dyDescent="0.3">
      <c r="A25" s="50" t="s">
        <v>124</v>
      </c>
      <c r="B25" s="51">
        <v>5788</v>
      </c>
      <c r="F25" s="53"/>
      <c r="G25" s="53"/>
      <c r="H25" s="53"/>
      <c r="I25" s="54"/>
      <c r="J25" s="53"/>
    </row>
    <row r="26" spans="1:10" x14ac:dyDescent="0.3">
      <c r="A26" s="50" t="s">
        <v>126</v>
      </c>
      <c r="B26" s="51">
        <v>5953</v>
      </c>
      <c r="F26" s="53"/>
      <c r="G26" s="53"/>
      <c r="H26" s="53"/>
      <c r="I26" s="54"/>
      <c r="J26" s="53"/>
    </row>
    <row r="27" spans="1:10" x14ac:dyDescent="0.3">
      <c r="A27" s="50" t="s">
        <v>128</v>
      </c>
      <c r="B27" s="51">
        <v>915</v>
      </c>
      <c r="F27" s="53"/>
      <c r="G27" s="53"/>
      <c r="H27" s="53"/>
      <c r="I27" s="54"/>
      <c r="J27" s="53"/>
    </row>
    <row r="28" spans="1:10" x14ac:dyDescent="0.3">
      <c r="A28" s="56" t="s">
        <v>130</v>
      </c>
      <c r="B28" s="51">
        <v>2093</v>
      </c>
      <c r="F28" s="53"/>
      <c r="G28" s="53"/>
      <c r="H28" s="53"/>
      <c r="I28" s="54"/>
      <c r="J28" s="53"/>
    </row>
    <row r="29" spans="1:10" x14ac:dyDescent="0.3">
      <c r="A29" s="50" t="s">
        <v>132</v>
      </c>
      <c r="B29" s="51">
        <v>3529</v>
      </c>
      <c r="F29" s="53"/>
      <c r="G29" s="53"/>
      <c r="H29" s="53"/>
      <c r="I29" s="54"/>
      <c r="J29" s="53"/>
    </row>
    <row r="30" spans="1:10" x14ac:dyDescent="0.3">
      <c r="A30" s="50" t="s">
        <v>134</v>
      </c>
      <c r="B30" s="51">
        <v>5235</v>
      </c>
      <c r="F30" s="53"/>
      <c r="G30" s="53"/>
      <c r="H30" s="53"/>
      <c r="I30" s="54"/>
      <c r="J30" s="53"/>
    </row>
    <row r="31" spans="1:10" x14ac:dyDescent="0.3">
      <c r="A31" s="50" t="s">
        <v>136</v>
      </c>
      <c r="B31" s="51">
        <v>3318</v>
      </c>
      <c r="F31" s="53"/>
      <c r="G31" s="53"/>
      <c r="H31" s="53"/>
      <c r="I31" s="54"/>
      <c r="J31" s="53"/>
    </row>
    <row r="32" spans="1:10" x14ac:dyDescent="0.3">
      <c r="A32" s="50" t="s">
        <v>138</v>
      </c>
      <c r="B32" s="51">
        <v>5663</v>
      </c>
      <c r="F32" s="53"/>
      <c r="G32" s="53"/>
      <c r="H32" s="53"/>
      <c r="I32" s="54"/>
      <c r="J32" s="53"/>
    </row>
    <row r="33" spans="1:10" x14ac:dyDescent="0.3">
      <c r="A33" s="50" t="s">
        <v>140</v>
      </c>
      <c r="B33" s="51">
        <v>711</v>
      </c>
      <c r="F33" s="53"/>
      <c r="G33" s="53"/>
      <c r="H33" s="53"/>
      <c r="I33" s="54"/>
      <c r="J33" s="53"/>
    </row>
    <row r="34" spans="1:10" x14ac:dyDescent="0.3">
      <c r="A34" s="50" t="s">
        <v>142</v>
      </c>
      <c r="B34" s="51">
        <v>2734</v>
      </c>
      <c r="F34" s="53"/>
      <c r="G34" s="53"/>
      <c r="H34" s="53"/>
      <c r="I34" s="54"/>
      <c r="J34" s="53"/>
    </row>
    <row r="35" spans="1:10" x14ac:dyDescent="0.3">
      <c r="A35" s="50" t="s">
        <v>144</v>
      </c>
      <c r="B35" s="51">
        <v>1110</v>
      </c>
      <c r="F35" s="53"/>
      <c r="G35" s="53"/>
      <c r="H35" s="53"/>
      <c r="I35" s="54"/>
      <c r="J35" s="53"/>
    </row>
    <row r="36" spans="1:10" x14ac:dyDescent="0.3">
      <c r="A36" s="50" t="s">
        <v>146</v>
      </c>
      <c r="B36" s="51">
        <v>5626</v>
      </c>
      <c r="F36" s="53"/>
      <c r="G36" s="53"/>
      <c r="H36" s="53"/>
      <c r="I36" s="54"/>
      <c r="J36" s="53"/>
    </row>
    <row r="37" spans="1:10" x14ac:dyDescent="0.3">
      <c r="A37" s="50" t="s">
        <v>148</v>
      </c>
      <c r="B37" s="51">
        <v>5451</v>
      </c>
      <c r="F37" s="53"/>
      <c r="G37" s="53"/>
      <c r="H37" s="53"/>
      <c r="I37" s="54"/>
      <c r="J37" s="53"/>
    </row>
    <row r="38" spans="1:10" x14ac:dyDescent="0.3">
      <c r="A38" s="50" t="s">
        <v>150</v>
      </c>
      <c r="B38" s="51">
        <v>4805</v>
      </c>
      <c r="F38" s="53"/>
      <c r="G38" s="53"/>
      <c r="H38" s="53"/>
      <c r="I38" s="54"/>
      <c r="J38" s="53"/>
    </row>
    <row r="39" spans="1:10" x14ac:dyDescent="0.3">
      <c r="A39" s="50" t="s">
        <v>300</v>
      </c>
      <c r="B39" s="51">
        <v>123</v>
      </c>
      <c r="F39" s="53"/>
      <c r="G39" s="53"/>
      <c r="H39" s="53"/>
      <c r="I39" s="54"/>
      <c r="J39" s="53"/>
    </row>
    <row r="40" spans="1:10" x14ac:dyDescent="0.3">
      <c r="A40" s="50" t="s">
        <v>152</v>
      </c>
      <c r="B40" s="51">
        <v>2412</v>
      </c>
      <c r="F40" s="53"/>
      <c r="G40" s="53"/>
      <c r="H40" s="53"/>
      <c r="I40" s="54"/>
      <c r="J40" s="53"/>
    </row>
    <row r="41" spans="1:10" x14ac:dyDescent="0.3">
      <c r="A41" s="50" t="s">
        <v>154</v>
      </c>
      <c r="B41" s="51">
        <v>1466</v>
      </c>
      <c r="F41" s="53"/>
      <c r="G41" s="53"/>
      <c r="H41" s="53"/>
      <c r="I41" s="54"/>
      <c r="J41" s="53"/>
    </row>
    <row r="42" spans="1:10" x14ac:dyDescent="0.3">
      <c r="A42" s="50" t="s">
        <v>156</v>
      </c>
      <c r="B42" s="51">
        <v>397</v>
      </c>
      <c r="F42" s="53"/>
      <c r="G42" s="53"/>
      <c r="H42" s="53"/>
      <c r="I42" s="54"/>
      <c r="J42" s="53"/>
    </row>
    <row r="43" spans="1:10" x14ac:dyDescent="0.3">
      <c r="A43" s="50" t="s">
        <v>158</v>
      </c>
      <c r="B43" s="51">
        <v>5595</v>
      </c>
      <c r="F43" s="53"/>
      <c r="G43" s="53"/>
      <c r="H43" s="53"/>
      <c r="I43" s="54"/>
      <c r="J43" s="53"/>
    </row>
    <row r="44" spans="1:10" x14ac:dyDescent="0.3">
      <c r="A44" s="50" t="s">
        <v>160</v>
      </c>
      <c r="B44" s="51">
        <v>9220</v>
      </c>
      <c r="F44" s="53"/>
      <c r="G44" s="53"/>
      <c r="H44" s="53"/>
      <c r="I44" s="54"/>
      <c r="J44" s="53"/>
    </row>
    <row r="45" spans="1:10" x14ac:dyDescent="0.3">
      <c r="A45" s="50" t="s">
        <v>162</v>
      </c>
      <c r="B45" s="51">
        <v>1052</v>
      </c>
      <c r="F45" s="53"/>
      <c r="G45" s="53"/>
      <c r="H45" s="53"/>
      <c r="I45" s="54"/>
      <c r="J45" s="53"/>
    </row>
    <row r="46" spans="1:10" x14ac:dyDescent="0.3">
      <c r="A46" s="50" t="s">
        <v>164</v>
      </c>
      <c r="B46" s="51">
        <v>5427</v>
      </c>
      <c r="F46" s="53"/>
      <c r="G46" s="53"/>
      <c r="H46" s="53"/>
      <c r="I46" s="54"/>
      <c r="J46" s="53"/>
    </row>
    <row r="47" spans="1:10" x14ac:dyDescent="0.3">
      <c r="A47" s="50" t="s">
        <v>166</v>
      </c>
      <c r="B47" s="51">
        <v>4224</v>
      </c>
      <c r="F47" s="53"/>
      <c r="G47" s="53"/>
      <c r="H47" s="53"/>
      <c r="I47" s="54"/>
      <c r="J47" s="53"/>
    </row>
    <row r="48" spans="1:10" x14ac:dyDescent="0.3">
      <c r="A48" s="50" t="s">
        <v>168</v>
      </c>
      <c r="B48" s="51">
        <v>5569</v>
      </c>
      <c r="F48" s="53"/>
      <c r="G48" s="53"/>
      <c r="H48" s="53"/>
      <c r="I48" s="54"/>
      <c r="J48" s="53"/>
    </row>
    <row r="49" spans="1:10" x14ac:dyDescent="0.3">
      <c r="A49" s="50" t="s">
        <v>79</v>
      </c>
      <c r="B49" s="51">
        <v>4648</v>
      </c>
      <c r="F49" s="53"/>
      <c r="G49" s="53"/>
      <c r="H49" s="53"/>
      <c r="I49" s="54"/>
      <c r="J49" s="53"/>
    </row>
    <row r="50" spans="1:10" x14ac:dyDescent="0.3">
      <c r="A50" s="50" t="s">
        <v>81</v>
      </c>
      <c r="B50" s="51">
        <v>1188</v>
      </c>
      <c r="F50" s="53"/>
      <c r="G50" s="53"/>
      <c r="H50" s="53"/>
      <c r="I50" s="54"/>
      <c r="J50" s="53"/>
    </row>
    <row r="51" spans="1:10" x14ac:dyDescent="0.3">
      <c r="A51" s="50" t="s">
        <v>83</v>
      </c>
      <c r="B51" s="51">
        <v>5921</v>
      </c>
      <c r="F51" s="53"/>
      <c r="G51" s="53"/>
      <c r="H51" s="53"/>
      <c r="I51" s="54"/>
      <c r="J51" s="53"/>
    </row>
    <row r="52" spans="1:10" x14ac:dyDescent="0.3">
      <c r="A52" s="50" t="s">
        <v>85</v>
      </c>
      <c r="B52" s="51">
        <v>398</v>
      </c>
      <c r="F52" s="53"/>
      <c r="G52" s="53"/>
      <c r="H52" s="53"/>
      <c r="I52" s="54"/>
      <c r="J52" s="53"/>
    </row>
    <row r="53" spans="1:10" x14ac:dyDescent="0.3">
      <c r="A53" s="50" t="s">
        <v>87</v>
      </c>
      <c r="B53" s="51">
        <v>4802</v>
      </c>
      <c r="F53" s="53"/>
      <c r="G53" s="53"/>
      <c r="H53" s="53"/>
      <c r="I53" s="54"/>
      <c r="J53" s="53"/>
    </row>
    <row r="54" spans="1:10" x14ac:dyDescent="0.3">
      <c r="A54" s="50" t="s">
        <v>89</v>
      </c>
      <c r="B54" s="51">
        <v>1397</v>
      </c>
      <c r="F54" s="53"/>
      <c r="G54" s="53"/>
      <c r="H54" s="53"/>
      <c r="I54" s="54"/>
      <c r="J54" s="53"/>
    </row>
    <row r="55" spans="1:10" x14ac:dyDescent="0.3">
      <c r="A55" s="50" t="s">
        <v>91</v>
      </c>
      <c r="B55" s="51">
        <v>50</v>
      </c>
      <c r="F55" s="53"/>
      <c r="G55" s="53"/>
      <c r="H55" s="53"/>
      <c r="I55" s="54"/>
      <c r="J55" s="53"/>
    </row>
    <row r="56" spans="1:10" x14ac:dyDescent="0.3">
      <c r="A56" s="50" t="s">
        <v>93</v>
      </c>
      <c r="B56" s="51">
        <v>4030</v>
      </c>
      <c r="F56" s="53"/>
      <c r="G56" s="53"/>
      <c r="H56" s="53"/>
      <c r="I56" s="54"/>
      <c r="J56" s="53"/>
    </row>
    <row r="57" spans="1:10" x14ac:dyDescent="0.3">
      <c r="A57" s="50" t="s">
        <v>95</v>
      </c>
      <c r="B57" s="51">
        <v>4666</v>
      </c>
      <c r="F57" s="53"/>
      <c r="G57" s="53"/>
      <c r="H57" s="53"/>
      <c r="I57" s="54"/>
      <c r="J57" s="53"/>
    </row>
    <row r="58" spans="1:10" x14ac:dyDescent="0.3">
      <c r="A58" s="50" t="s">
        <v>97</v>
      </c>
      <c r="B58" s="51">
        <v>690</v>
      </c>
      <c r="F58" s="53"/>
      <c r="G58" s="53"/>
      <c r="H58" s="53"/>
      <c r="I58" s="54"/>
      <c r="J58" s="53"/>
    </row>
    <row r="59" spans="1:10" x14ac:dyDescent="0.3">
      <c r="A59" s="50" t="s">
        <v>99</v>
      </c>
      <c r="B59" s="51">
        <v>4726</v>
      </c>
      <c r="F59" s="53"/>
      <c r="G59" s="53"/>
      <c r="H59" s="53"/>
      <c r="I59" s="54"/>
      <c r="J59" s="53"/>
    </row>
    <row r="60" spans="1:10" x14ac:dyDescent="0.3">
      <c r="A60" s="50" t="s">
        <v>101</v>
      </c>
      <c r="B60" s="51">
        <v>5231</v>
      </c>
      <c r="F60" s="53"/>
      <c r="G60" s="53"/>
      <c r="H60" s="53"/>
      <c r="I60" s="54"/>
      <c r="J60" s="53"/>
    </row>
    <row r="61" spans="1:10" x14ac:dyDescent="0.3">
      <c r="A61" s="50" t="s">
        <v>103</v>
      </c>
      <c r="B61" s="51">
        <v>2597</v>
      </c>
      <c r="F61" s="53"/>
      <c r="G61" s="53"/>
      <c r="H61" s="53"/>
      <c r="I61" s="54"/>
      <c r="J61" s="53"/>
    </row>
    <row r="62" spans="1:10" x14ac:dyDescent="0.3">
      <c r="A62" s="50" t="s">
        <v>105</v>
      </c>
      <c r="B62" s="51">
        <v>1321</v>
      </c>
      <c r="F62" s="53"/>
      <c r="G62" s="53"/>
      <c r="H62" s="53"/>
      <c r="I62" s="54"/>
      <c r="J62" s="53"/>
    </row>
    <row r="63" spans="1:10" x14ac:dyDescent="0.3">
      <c r="A63" s="50" t="s">
        <v>183</v>
      </c>
      <c r="B63" s="51">
        <v>765</v>
      </c>
      <c r="F63" s="53"/>
      <c r="G63" s="53"/>
      <c r="H63" s="53"/>
      <c r="I63" s="54"/>
      <c r="J63" s="53"/>
    </row>
    <row r="64" spans="1:10" x14ac:dyDescent="0.3">
      <c r="A64" s="50" t="s">
        <v>107</v>
      </c>
      <c r="B64" s="51">
        <v>115</v>
      </c>
      <c r="F64" s="53"/>
      <c r="G64" s="53"/>
      <c r="H64" s="53"/>
      <c r="I64" s="54"/>
      <c r="J64" s="53"/>
    </row>
    <row r="65" spans="1:10" x14ac:dyDescent="0.3">
      <c r="A65" s="50" t="s">
        <v>109</v>
      </c>
      <c r="B65" s="51">
        <v>3914</v>
      </c>
      <c r="F65" s="53"/>
      <c r="G65" s="53"/>
      <c r="H65" s="53"/>
      <c r="I65" s="54"/>
      <c r="J65" s="53"/>
    </row>
    <row r="66" spans="1:10" x14ac:dyDescent="0.3">
      <c r="A66" s="50" t="s">
        <v>111</v>
      </c>
      <c r="B66" s="51">
        <v>2104</v>
      </c>
      <c r="F66" s="53"/>
      <c r="G66" s="53"/>
      <c r="H66" s="53"/>
      <c r="I66" s="54"/>
      <c r="J66" s="53"/>
    </row>
    <row r="67" spans="1:10" x14ac:dyDescent="0.3">
      <c r="A67" s="56" t="s">
        <v>113</v>
      </c>
      <c r="B67" s="51">
        <v>631</v>
      </c>
      <c r="F67" s="53"/>
      <c r="G67" s="53"/>
      <c r="H67" s="53"/>
      <c r="I67" s="54"/>
      <c r="J67" s="53"/>
    </row>
    <row r="68" spans="1:10" x14ac:dyDescent="0.3">
      <c r="A68" s="50" t="s">
        <v>115</v>
      </c>
      <c r="B68" s="51">
        <v>5767</v>
      </c>
      <c r="F68" s="53"/>
      <c r="G68" s="53"/>
      <c r="H68" s="53"/>
      <c r="I68" s="54"/>
      <c r="J68" s="53"/>
    </row>
    <row r="69" spans="1:10" x14ac:dyDescent="0.3">
      <c r="A69" s="50" t="s">
        <v>117</v>
      </c>
      <c r="B69" s="51">
        <v>5434</v>
      </c>
      <c r="F69" s="53"/>
      <c r="G69" s="53"/>
      <c r="H69" s="53"/>
      <c r="I69" s="54"/>
      <c r="J69" s="53"/>
    </row>
    <row r="70" spans="1:10" x14ac:dyDescent="0.3">
      <c r="A70" s="50" t="s">
        <v>119</v>
      </c>
      <c r="B70" s="51">
        <v>4417</v>
      </c>
      <c r="F70" s="53"/>
      <c r="G70" s="53"/>
      <c r="H70" s="53"/>
      <c r="I70" s="54"/>
      <c r="J70" s="53"/>
    </row>
    <row r="71" spans="1:10" x14ac:dyDescent="0.3">
      <c r="A71" s="50" t="s">
        <v>121</v>
      </c>
      <c r="B71" s="51">
        <v>3687</v>
      </c>
      <c r="F71" s="53"/>
      <c r="G71" s="53"/>
      <c r="H71" s="53"/>
      <c r="I71" s="54"/>
      <c r="J71" s="53"/>
    </row>
    <row r="72" spans="1:10" x14ac:dyDescent="0.3">
      <c r="A72" s="50" t="s">
        <v>123</v>
      </c>
      <c r="B72" s="51">
        <v>1205</v>
      </c>
      <c r="F72" s="53"/>
      <c r="G72" s="53"/>
      <c r="H72" s="53"/>
      <c r="I72" s="54"/>
      <c r="J72" s="53"/>
    </row>
    <row r="73" spans="1:10" x14ac:dyDescent="0.3">
      <c r="A73" s="50" t="s">
        <v>125</v>
      </c>
      <c r="B73" s="51">
        <v>6107</v>
      </c>
      <c r="F73" s="53"/>
      <c r="G73" s="53"/>
      <c r="H73" s="53"/>
      <c r="I73" s="54"/>
      <c r="J73" s="53"/>
    </row>
    <row r="74" spans="1:10" x14ac:dyDescent="0.3">
      <c r="A74" s="50" t="s">
        <v>127</v>
      </c>
      <c r="B74" s="51">
        <v>3866</v>
      </c>
      <c r="E74" s="53"/>
      <c r="F74" s="53"/>
      <c r="G74" s="53"/>
      <c r="H74" s="53"/>
      <c r="I74" s="54"/>
      <c r="J74" s="53"/>
    </row>
    <row r="75" spans="1:10" x14ac:dyDescent="0.3">
      <c r="A75" s="50" t="s">
        <v>129</v>
      </c>
      <c r="B75" s="51">
        <v>378</v>
      </c>
      <c r="E75" s="53"/>
      <c r="F75" s="53"/>
      <c r="G75" s="53"/>
      <c r="H75" s="53"/>
      <c r="I75" s="54"/>
      <c r="J75" s="53"/>
    </row>
    <row r="76" spans="1:10" x14ac:dyDescent="0.3">
      <c r="A76" s="50" t="s">
        <v>131</v>
      </c>
      <c r="B76" s="51">
        <v>2103</v>
      </c>
      <c r="E76" s="53"/>
      <c r="F76" s="53"/>
      <c r="G76" s="53"/>
      <c r="H76" s="53"/>
      <c r="I76" s="54"/>
      <c r="J76" s="53"/>
    </row>
    <row r="77" spans="1:10" x14ac:dyDescent="0.3">
      <c r="A77" s="50" t="s">
        <v>133</v>
      </c>
      <c r="B77" s="51">
        <v>3857</v>
      </c>
      <c r="E77" s="53"/>
      <c r="F77" s="53"/>
      <c r="G77" s="53"/>
      <c r="H77" s="53"/>
      <c r="I77" s="54"/>
      <c r="J77" s="53"/>
    </row>
    <row r="78" spans="1:10" x14ac:dyDescent="0.3">
      <c r="A78" s="50" t="s">
        <v>135</v>
      </c>
      <c r="B78" s="51">
        <v>2375</v>
      </c>
      <c r="E78" s="53"/>
      <c r="F78" s="53"/>
      <c r="G78" s="53"/>
      <c r="H78" s="53"/>
      <c r="I78" s="54"/>
      <c r="J78" s="53"/>
    </row>
    <row r="79" spans="1:10" x14ac:dyDescent="0.3">
      <c r="A79" s="50" t="s">
        <v>137</v>
      </c>
      <c r="B79" s="51">
        <v>1191</v>
      </c>
      <c r="E79" s="53"/>
      <c r="F79" s="53"/>
      <c r="G79" s="53"/>
      <c r="H79" s="53"/>
      <c r="I79" s="54"/>
      <c r="J79" s="53"/>
    </row>
    <row r="80" spans="1:10" x14ac:dyDescent="0.3">
      <c r="A80" s="50" t="s">
        <v>139</v>
      </c>
      <c r="B80" s="51">
        <v>75</v>
      </c>
      <c r="E80" s="53"/>
      <c r="F80" s="53"/>
      <c r="G80" s="53"/>
      <c r="H80" s="53"/>
      <c r="I80" s="54"/>
      <c r="J80" s="53"/>
    </row>
    <row r="81" spans="1:10" x14ac:dyDescent="0.3">
      <c r="A81" s="56" t="s">
        <v>141</v>
      </c>
      <c r="B81" s="51">
        <v>1334</v>
      </c>
      <c r="E81" s="53"/>
      <c r="F81" s="53"/>
      <c r="G81" s="53"/>
      <c r="H81" s="53"/>
      <c r="I81" s="54"/>
      <c r="J81" s="53"/>
    </row>
    <row r="82" spans="1:10" x14ac:dyDescent="0.3">
      <c r="A82" s="50" t="s">
        <v>143</v>
      </c>
      <c r="B82" s="51">
        <v>5973</v>
      </c>
      <c r="E82" s="53"/>
      <c r="F82" s="53"/>
      <c r="G82" s="53"/>
      <c r="H82" s="53"/>
      <c r="I82" s="54"/>
      <c r="J82" s="53"/>
    </row>
    <row r="83" spans="1:10" x14ac:dyDescent="0.3">
      <c r="A83" s="50" t="s">
        <v>145</v>
      </c>
      <c r="B83" s="51">
        <v>122</v>
      </c>
      <c r="E83" s="53"/>
      <c r="F83" s="53"/>
      <c r="G83" s="53"/>
      <c r="H83" s="53"/>
      <c r="I83" s="54"/>
      <c r="J83" s="53"/>
    </row>
    <row r="84" spans="1:10" x14ac:dyDescent="0.3">
      <c r="A84" s="50" t="s">
        <v>147</v>
      </c>
      <c r="B84" s="51">
        <v>1173</v>
      </c>
      <c r="E84" s="53"/>
      <c r="F84" s="53"/>
      <c r="G84" s="53"/>
      <c r="H84" s="53"/>
      <c r="I84" s="54"/>
      <c r="J84" s="53"/>
    </row>
    <row r="85" spans="1:10" x14ac:dyDescent="0.3">
      <c r="A85" s="50" t="s">
        <v>149</v>
      </c>
      <c r="B85" s="51">
        <v>2308</v>
      </c>
      <c r="E85" s="53"/>
      <c r="F85" s="53"/>
      <c r="G85" s="53"/>
      <c r="H85" s="53"/>
      <c r="I85" s="54"/>
      <c r="J85" s="53"/>
    </row>
    <row r="86" spans="1:10" x14ac:dyDescent="0.3">
      <c r="A86" s="50" t="s">
        <v>151</v>
      </c>
      <c r="B86" s="51">
        <v>4796</v>
      </c>
      <c r="E86" s="53"/>
      <c r="F86" s="53"/>
      <c r="G86" s="53"/>
      <c r="H86" s="53"/>
      <c r="I86" s="54"/>
      <c r="J86" s="53"/>
    </row>
    <row r="87" spans="1:10" x14ac:dyDescent="0.3">
      <c r="A87" s="50" t="s">
        <v>153</v>
      </c>
      <c r="B87" s="51">
        <v>4902</v>
      </c>
      <c r="E87" s="53"/>
      <c r="F87" s="53"/>
      <c r="G87" s="53"/>
      <c r="H87" s="53"/>
      <c r="I87" s="54"/>
      <c r="J87" s="53"/>
    </row>
    <row r="88" spans="1:10" x14ac:dyDescent="0.3">
      <c r="A88" s="50" t="s">
        <v>155</v>
      </c>
      <c r="B88" s="51">
        <v>676</v>
      </c>
      <c r="E88" s="53"/>
      <c r="F88" s="53"/>
      <c r="G88" s="53"/>
      <c r="H88" s="53"/>
      <c r="I88" s="54"/>
      <c r="J88" s="53"/>
    </row>
    <row r="89" spans="1:10" x14ac:dyDescent="0.3">
      <c r="A89" s="50" t="s">
        <v>157</v>
      </c>
      <c r="B89" s="51">
        <v>5917</v>
      </c>
      <c r="E89" s="53"/>
      <c r="F89" s="53"/>
      <c r="G89" s="53"/>
      <c r="H89" s="53"/>
      <c r="I89" s="54"/>
      <c r="J89" s="53"/>
    </row>
    <row r="90" spans="1:10" x14ac:dyDescent="0.3">
      <c r="A90" s="50" t="s">
        <v>159</v>
      </c>
      <c r="B90" s="51">
        <v>2337</v>
      </c>
      <c r="E90" s="53"/>
      <c r="F90" s="53"/>
      <c r="G90" s="53"/>
      <c r="H90" s="53"/>
      <c r="I90" s="54"/>
      <c r="J90" s="53"/>
    </row>
    <row r="91" spans="1:10" x14ac:dyDescent="0.3">
      <c r="A91" s="50" t="s">
        <v>161</v>
      </c>
      <c r="B91" s="51">
        <v>4199</v>
      </c>
      <c r="E91" s="53"/>
      <c r="F91" s="53"/>
      <c r="G91" s="53"/>
      <c r="H91" s="53"/>
      <c r="I91" s="54"/>
      <c r="J91" s="53"/>
    </row>
    <row r="92" spans="1:10" x14ac:dyDescent="0.3">
      <c r="A92" s="50" t="s">
        <v>163</v>
      </c>
      <c r="B92" s="51">
        <v>282</v>
      </c>
      <c r="E92" s="53"/>
      <c r="F92" s="53"/>
      <c r="G92" s="53"/>
      <c r="H92" s="53"/>
      <c r="I92" s="54"/>
      <c r="J92" s="53"/>
    </row>
    <row r="93" spans="1:10" x14ac:dyDescent="0.3">
      <c r="A93" s="50" t="s">
        <v>165</v>
      </c>
      <c r="B93" s="51">
        <v>4546</v>
      </c>
      <c r="E93" s="53"/>
      <c r="F93" s="53"/>
      <c r="G93" s="53"/>
      <c r="H93" s="53"/>
      <c r="I93" s="54"/>
      <c r="J93" s="53"/>
    </row>
    <row r="94" spans="1:10" x14ac:dyDescent="0.3">
      <c r="A94" s="50" t="s">
        <v>167</v>
      </c>
      <c r="B94" s="51">
        <v>176</v>
      </c>
      <c r="E94" s="53"/>
      <c r="F94" s="53"/>
      <c r="G94" s="53"/>
      <c r="H94" s="53"/>
      <c r="I94" s="54"/>
      <c r="J94" s="53"/>
    </row>
    <row r="95" spans="1:10" x14ac:dyDescent="0.3">
      <c r="A95" s="52" t="s">
        <v>169</v>
      </c>
      <c r="B95" s="51">
        <v>3591</v>
      </c>
      <c r="E95" s="53"/>
      <c r="F95" s="53"/>
      <c r="G95" s="53"/>
      <c r="H95" s="53"/>
      <c r="I95" s="54"/>
      <c r="J95" s="53"/>
    </row>
    <row r="96" spans="1:10" x14ac:dyDescent="0.3">
      <c r="A96" s="52" t="s">
        <v>170</v>
      </c>
      <c r="B96" s="51">
        <v>5031</v>
      </c>
      <c r="E96" s="53"/>
      <c r="F96" s="53"/>
      <c r="G96" s="53"/>
      <c r="H96" s="53"/>
      <c r="I96" s="54"/>
      <c r="J96" s="53"/>
    </row>
    <row r="97" spans="1:10" x14ac:dyDescent="0.3">
      <c r="A97" s="52" t="s">
        <v>172</v>
      </c>
      <c r="B97" s="51">
        <v>1293</v>
      </c>
      <c r="E97" s="53"/>
      <c r="F97" s="53"/>
      <c r="G97" s="53"/>
      <c r="H97" s="53"/>
      <c r="I97" s="54"/>
      <c r="J97" s="53"/>
    </row>
    <row r="98" spans="1:10" x14ac:dyDescent="0.3">
      <c r="A98" s="52" t="s">
        <v>174</v>
      </c>
      <c r="B98" s="51">
        <v>5318</v>
      </c>
      <c r="E98" s="53"/>
      <c r="F98" s="53"/>
      <c r="G98" s="53"/>
      <c r="H98" s="53"/>
      <c r="I98" s="54"/>
      <c r="J98" s="53"/>
    </row>
    <row r="99" spans="1:10" x14ac:dyDescent="0.3">
      <c r="A99" s="52" t="s">
        <v>176</v>
      </c>
      <c r="B99" s="51">
        <v>3679</v>
      </c>
      <c r="E99" s="53"/>
      <c r="F99" s="53"/>
      <c r="G99" s="53"/>
      <c r="H99" s="53"/>
      <c r="I99" s="54"/>
      <c r="J99" s="53"/>
    </row>
    <row r="100" spans="1:10" x14ac:dyDescent="0.3">
      <c r="A100" s="52" t="s">
        <v>178</v>
      </c>
      <c r="B100" s="51">
        <v>2329</v>
      </c>
      <c r="E100" s="53"/>
      <c r="F100" s="53"/>
      <c r="G100" s="53"/>
      <c r="H100" s="53"/>
      <c r="I100" s="54"/>
      <c r="J100" s="53"/>
    </row>
    <row r="101" spans="1:10" x14ac:dyDescent="0.3">
      <c r="A101" s="52" t="s">
        <v>180</v>
      </c>
      <c r="B101" s="51">
        <v>5837</v>
      </c>
      <c r="E101" s="53"/>
      <c r="F101" s="53"/>
      <c r="G101" s="53"/>
      <c r="H101" s="53"/>
      <c r="I101" s="54"/>
      <c r="J101" s="53"/>
    </row>
    <row r="102" spans="1:10" x14ac:dyDescent="0.3">
      <c r="A102" s="52" t="s">
        <v>182</v>
      </c>
      <c r="B102" s="51">
        <v>3145</v>
      </c>
      <c r="E102" s="53"/>
      <c r="F102" s="53"/>
      <c r="G102" s="53"/>
      <c r="H102" s="53"/>
      <c r="I102" s="54"/>
      <c r="J102" s="53"/>
    </row>
    <row r="103" spans="1:10" x14ac:dyDescent="0.3">
      <c r="A103" s="52" t="s">
        <v>184</v>
      </c>
      <c r="B103" s="51">
        <v>2461</v>
      </c>
      <c r="E103" s="53"/>
      <c r="F103" s="53"/>
      <c r="G103" s="53"/>
      <c r="H103" s="53"/>
      <c r="I103" s="54"/>
      <c r="J103" s="53"/>
    </row>
    <row r="104" spans="1:10" x14ac:dyDescent="0.3">
      <c r="A104" s="52" t="s">
        <v>186</v>
      </c>
      <c r="B104" s="51">
        <v>1075</v>
      </c>
      <c r="E104" s="53"/>
      <c r="F104" s="53"/>
      <c r="G104" s="53"/>
      <c r="H104" s="53"/>
      <c r="I104" s="54"/>
      <c r="J104" s="53"/>
    </row>
    <row r="105" spans="1:10" x14ac:dyDescent="0.3">
      <c r="A105" s="52" t="s">
        <v>188</v>
      </c>
      <c r="B105" s="51">
        <v>2996</v>
      </c>
      <c r="E105" s="53"/>
      <c r="F105" s="53"/>
      <c r="G105" s="53"/>
      <c r="H105" s="53"/>
      <c r="I105" s="54"/>
      <c r="J105" s="53"/>
    </row>
    <row r="106" spans="1:10" x14ac:dyDescent="0.3">
      <c r="A106" s="52" t="s">
        <v>190</v>
      </c>
      <c r="B106" s="51">
        <v>1729</v>
      </c>
      <c r="E106" s="53"/>
      <c r="F106" s="53"/>
      <c r="G106" s="53"/>
      <c r="H106" s="53"/>
      <c r="I106" s="54"/>
      <c r="J106" s="53"/>
    </row>
    <row r="107" spans="1:10" x14ac:dyDescent="0.3">
      <c r="A107" s="52" t="s">
        <v>192</v>
      </c>
      <c r="B107" s="51">
        <v>5027</v>
      </c>
      <c r="E107" s="53"/>
      <c r="F107" s="53"/>
      <c r="G107" s="53"/>
      <c r="H107" s="53"/>
      <c r="I107" s="54"/>
      <c r="J107" s="53"/>
    </row>
    <row r="108" spans="1:10" x14ac:dyDescent="0.3">
      <c r="A108" s="52" t="s">
        <v>194</v>
      </c>
      <c r="B108" s="51">
        <v>3699</v>
      </c>
      <c r="E108" s="53"/>
      <c r="F108" s="53"/>
      <c r="G108" s="53"/>
      <c r="H108" s="53"/>
      <c r="I108" s="54"/>
      <c r="J108" s="53"/>
    </row>
    <row r="109" spans="1:10" x14ac:dyDescent="0.3">
      <c r="A109" s="52" t="s">
        <v>196</v>
      </c>
      <c r="B109" s="51">
        <v>5554</v>
      </c>
      <c r="E109" s="53"/>
      <c r="F109" s="53"/>
      <c r="G109" s="53"/>
      <c r="H109" s="53"/>
      <c r="I109" s="54"/>
      <c r="J109" s="53"/>
    </row>
    <row r="110" spans="1:10" x14ac:dyDescent="0.3">
      <c r="A110" s="52" t="s">
        <v>198</v>
      </c>
      <c r="B110" s="51">
        <v>6084</v>
      </c>
      <c r="E110" s="53"/>
      <c r="F110" s="53"/>
      <c r="G110" s="53"/>
      <c r="H110" s="53"/>
      <c r="I110" s="54"/>
      <c r="J110" s="53"/>
    </row>
    <row r="111" spans="1:10" x14ac:dyDescent="0.3">
      <c r="A111" s="52" t="s">
        <v>200</v>
      </c>
      <c r="B111" s="51">
        <v>279</v>
      </c>
      <c r="E111" s="53"/>
      <c r="F111" s="53"/>
      <c r="G111" s="53"/>
      <c r="H111" s="53"/>
      <c r="I111" s="54"/>
      <c r="J111" s="53"/>
    </row>
    <row r="112" spans="1:10" x14ac:dyDescent="0.3">
      <c r="A112" s="52" t="s">
        <v>202</v>
      </c>
      <c r="B112" s="51">
        <v>383</v>
      </c>
      <c r="E112" s="53"/>
      <c r="F112" s="53"/>
      <c r="G112" s="53"/>
      <c r="H112" s="53"/>
      <c r="I112" s="54"/>
      <c r="J112" s="53"/>
    </row>
    <row r="113" spans="1:10" x14ac:dyDescent="0.3">
      <c r="A113" s="52" t="s">
        <v>204</v>
      </c>
      <c r="B113" s="51">
        <v>3394</v>
      </c>
      <c r="E113" s="53"/>
      <c r="F113" s="53"/>
      <c r="G113" s="53"/>
      <c r="H113" s="53"/>
      <c r="I113" s="54"/>
      <c r="J113" s="53"/>
    </row>
    <row r="114" spans="1:10" x14ac:dyDescent="0.3">
      <c r="A114" s="52" t="s">
        <v>206</v>
      </c>
      <c r="B114" s="51">
        <v>1711</v>
      </c>
      <c r="E114" s="53"/>
      <c r="F114" s="53"/>
      <c r="G114" s="53"/>
      <c r="H114" s="53"/>
      <c r="I114" s="54"/>
      <c r="J114" s="53"/>
    </row>
    <row r="115" spans="1:10" x14ac:dyDescent="0.3">
      <c r="A115" s="55" t="s">
        <v>208</v>
      </c>
      <c r="B115" s="51">
        <v>1684</v>
      </c>
      <c r="E115" s="53"/>
      <c r="F115" s="53"/>
      <c r="G115" s="53"/>
      <c r="H115" s="53"/>
      <c r="I115" s="54"/>
      <c r="J115" s="53"/>
    </row>
    <row r="116" spans="1:10" x14ac:dyDescent="0.3">
      <c r="A116" s="52" t="s">
        <v>210</v>
      </c>
      <c r="B116" s="51">
        <v>241</v>
      </c>
      <c r="E116" s="53"/>
      <c r="F116" s="53"/>
      <c r="G116" s="53"/>
      <c r="H116" s="53"/>
      <c r="I116" s="54"/>
      <c r="J116" s="53"/>
    </row>
    <row r="117" spans="1:10" x14ac:dyDescent="0.3">
      <c r="A117" s="52" t="s">
        <v>212</v>
      </c>
      <c r="B117" s="51">
        <v>3486</v>
      </c>
      <c r="E117" s="53"/>
      <c r="F117" s="53"/>
      <c r="G117" s="53"/>
      <c r="H117" s="53"/>
      <c r="I117" s="54"/>
      <c r="J117" s="53"/>
    </row>
    <row r="118" spans="1:10" x14ac:dyDescent="0.3">
      <c r="A118" s="55" t="s">
        <v>214</v>
      </c>
      <c r="B118" s="51">
        <v>4080</v>
      </c>
      <c r="E118" s="53"/>
      <c r="F118" s="53"/>
      <c r="G118" s="53"/>
      <c r="H118" s="53"/>
      <c r="I118" s="54"/>
      <c r="J118" s="53"/>
    </row>
    <row r="119" spans="1:10" x14ac:dyDescent="0.3">
      <c r="A119" s="52" t="s">
        <v>216</v>
      </c>
      <c r="B119" s="51">
        <v>3599</v>
      </c>
      <c r="E119" s="53"/>
      <c r="F119" s="53"/>
      <c r="G119" s="53"/>
      <c r="H119" s="53"/>
      <c r="I119" s="54"/>
      <c r="J119" s="53"/>
    </row>
    <row r="120" spans="1:10" x14ac:dyDescent="0.3">
      <c r="A120" s="52" t="s">
        <v>218</v>
      </c>
      <c r="B120" s="51">
        <v>4884</v>
      </c>
      <c r="E120" s="53"/>
      <c r="F120" s="53"/>
      <c r="G120" s="53"/>
      <c r="H120" s="53"/>
      <c r="I120" s="54"/>
      <c r="J120" s="53"/>
    </row>
    <row r="121" spans="1:10" x14ac:dyDescent="0.3">
      <c r="A121" s="52" t="s">
        <v>220</v>
      </c>
      <c r="B121" s="51">
        <v>3170</v>
      </c>
      <c r="E121" s="53"/>
      <c r="F121" s="53"/>
      <c r="G121" s="53"/>
      <c r="H121" s="53"/>
      <c r="I121" s="54"/>
      <c r="J121" s="53"/>
    </row>
    <row r="122" spans="1:10" x14ac:dyDescent="0.3">
      <c r="A122" s="52" t="s">
        <v>221</v>
      </c>
      <c r="B122" s="51">
        <v>2659</v>
      </c>
      <c r="E122" s="53"/>
      <c r="F122" s="53"/>
      <c r="G122" s="53"/>
      <c r="H122" s="53"/>
      <c r="I122" s="54"/>
      <c r="J122" s="53"/>
    </row>
    <row r="123" spans="1:10" x14ac:dyDescent="0.3">
      <c r="A123" s="52" t="s">
        <v>222</v>
      </c>
      <c r="B123" s="51">
        <v>2314</v>
      </c>
      <c r="E123" s="53"/>
      <c r="F123" s="53"/>
      <c r="G123" s="53"/>
      <c r="H123" s="53"/>
      <c r="I123" s="54"/>
      <c r="J123" s="53"/>
    </row>
    <row r="124" spans="1:10" x14ac:dyDescent="0.3">
      <c r="A124" s="52" t="s">
        <v>223</v>
      </c>
      <c r="B124" s="51">
        <v>691</v>
      </c>
      <c r="E124" s="53"/>
      <c r="F124" s="53"/>
      <c r="G124" s="53"/>
      <c r="H124" s="53"/>
      <c r="I124" s="54"/>
      <c r="J124" s="53"/>
    </row>
    <row r="125" spans="1:10" x14ac:dyDescent="0.3">
      <c r="A125" s="52" t="s">
        <v>224</v>
      </c>
      <c r="B125" s="51">
        <v>1630</v>
      </c>
      <c r="E125" s="53"/>
      <c r="F125" s="53"/>
      <c r="G125" s="53"/>
      <c r="H125" s="53"/>
      <c r="I125" s="54"/>
      <c r="J125" s="53"/>
    </row>
    <row r="126" spans="1:10" x14ac:dyDescent="0.3">
      <c r="A126" s="52" t="s">
        <v>225</v>
      </c>
      <c r="B126" s="51">
        <v>2866</v>
      </c>
      <c r="E126" s="53"/>
      <c r="F126" s="53"/>
      <c r="G126" s="53"/>
      <c r="H126" s="53"/>
      <c r="I126" s="54"/>
      <c r="J126" s="53"/>
    </row>
    <row r="127" spans="1:10" x14ac:dyDescent="0.3">
      <c r="A127" s="52" t="s">
        <v>226</v>
      </c>
      <c r="B127" s="51">
        <v>3278</v>
      </c>
      <c r="E127" s="53"/>
      <c r="F127" s="53"/>
      <c r="G127" s="53"/>
      <c r="H127" s="53"/>
      <c r="I127" s="54"/>
      <c r="J127" s="53"/>
    </row>
    <row r="128" spans="1:10" x14ac:dyDescent="0.3">
      <c r="A128" s="52" t="s">
        <v>227</v>
      </c>
      <c r="B128" s="51">
        <v>5889</v>
      </c>
      <c r="E128" s="53"/>
      <c r="F128" s="53"/>
      <c r="G128" s="53"/>
      <c r="H128" s="53"/>
      <c r="I128" s="54"/>
      <c r="J128" s="53"/>
    </row>
    <row r="129" spans="1:10" x14ac:dyDescent="0.3">
      <c r="A129" s="52" t="s">
        <v>228</v>
      </c>
      <c r="B129" s="51">
        <v>2322</v>
      </c>
      <c r="E129" s="53"/>
      <c r="F129" s="53"/>
      <c r="G129" s="53"/>
      <c r="H129" s="53"/>
      <c r="I129" s="54"/>
      <c r="J129" s="53"/>
    </row>
    <row r="130" spans="1:10" x14ac:dyDescent="0.3">
      <c r="A130" s="52" t="s">
        <v>229</v>
      </c>
      <c r="B130" s="51">
        <v>360</v>
      </c>
      <c r="E130" s="53"/>
      <c r="F130" s="53"/>
      <c r="G130" s="53"/>
      <c r="H130" s="53"/>
      <c r="I130" s="54"/>
      <c r="J130" s="53"/>
    </row>
    <row r="131" spans="1:10" x14ac:dyDescent="0.3">
      <c r="A131" s="52" t="s">
        <v>230</v>
      </c>
      <c r="B131" s="51">
        <v>3049</v>
      </c>
      <c r="E131" s="53"/>
      <c r="F131" s="53"/>
      <c r="G131" s="53"/>
      <c r="H131" s="53"/>
      <c r="I131" s="54"/>
      <c r="J131" s="53"/>
    </row>
    <row r="132" spans="1:10" x14ac:dyDescent="0.3">
      <c r="A132" s="52" t="s">
        <v>231</v>
      </c>
      <c r="B132" s="51">
        <v>2165</v>
      </c>
      <c r="E132" s="53"/>
      <c r="F132" s="53"/>
      <c r="G132" s="53"/>
      <c r="H132" s="53"/>
      <c r="I132" s="54"/>
      <c r="J132" s="53"/>
    </row>
    <row r="133" spans="1:10" x14ac:dyDescent="0.3">
      <c r="A133" s="52" t="s">
        <v>232</v>
      </c>
      <c r="B133" s="51">
        <v>1183</v>
      </c>
      <c r="E133" s="53"/>
      <c r="F133" s="53"/>
      <c r="G133" s="53"/>
      <c r="H133" s="53"/>
      <c r="I133" s="54"/>
      <c r="J133" s="53"/>
    </row>
    <row r="134" spans="1:10" x14ac:dyDescent="0.3">
      <c r="A134" s="52" t="s">
        <v>233</v>
      </c>
      <c r="B134" s="51">
        <v>3909</v>
      </c>
      <c r="E134" s="53"/>
      <c r="F134" s="53"/>
      <c r="G134" s="53"/>
      <c r="H134" s="53"/>
      <c r="I134" s="54"/>
      <c r="J134" s="53"/>
    </row>
    <row r="135" spans="1:10" x14ac:dyDescent="0.3">
      <c r="A135" s="52" t="s">
        <v>234</v>
      </c>
      <c r="B135" s="51">
        <v>993</v>
      </c>
      <c r="E135" s="53"/>
      <c r="F135" s="53"/>
      <c r="G135" s="53"/>
      <c r="H135" s="53"/>
      <c r="I135" s="54"/>
      <c r="J135" s="53"/>
    </row>
    <row r="136" spans="1:10" x14ac:dyDescent="0.3">
      <c r="A136" s="52" t="s">
        <v>235</v>
      </c>
      <c r="B136" s="51">
        <v>3324</v>
      </c>
      <c r="E136" s="53"/>
      <c r="F136" s="53"/>
      <c r="G136" s="53"/>
      <c r="H136" s="53"/>
      <c r="I136" s="54"/>
      <c r="J136" s="53"/>
    </row>
    <row r="137" spans="1:10" x14ac:dyDescent="0.3">
      <c r="A137" s="52" t="s">
        <v>236</v>
      </c>
      <c r="B137" s="51">
        <v>5287</v>
      </c>
      <c r="E137" s="53"/>
      <c r="F137" s="53"/>
      <c r="G137" s="53"/>
      <c r="H137" s="53"/>
      <c r="I137" s="54"/>
      <c r="J137" s="53"/>
    </row>
    <row r="138" spans="1:10" x14ac:dyDescent="0.3">
      <c r="A138" s="52" t="s">
        <v>237</v>
      </c>
      <c r="B138" s="51">
        <v>4031</v>
      </c>
      <c r="E138" s="53"/>
      <c r="F138" s="53"/>
      <c r="G138" s="53"/>
      <c r="H138" s="53"/>
      <c r="I138" s="54"/>
      <c r="J138" s="53"/>
    </row>
    <row r="139" spans="1:10" x14ac:dyDescent="0.3">
      <c r="A139" s="52" t="s">
        <v>238</v>
      </c>
      <c r="B139" s="51">
        <v>3281</v>
      </c>
      <c r="E139" s="53"/>
      <c r="F139" s="53"/>
      <c r="G139" s="53"/>
      <c r="H139" s="53"/>
      <c r="I139" s="54"/>
      <c r="J139" s="53"/>
    </row>
    <row r="140" spans="1:10" x14ac:dyDescent="0.3">
      <c r="A140" s="52" t="s">
        <v>239</v>
      </c>
      <c r="B140" s="51">
        <v>5639</v>
      </c>
      <c r="E140" s="53"/>
      <c r="F140" s="53"/>
      <c r="G140" s="53"/>
      <c r="H140" s="53"/>
      <c r="I140" s="54"/>
      <c r="J140" s="53"/>
    </row>
    <row r="141" spans="1:10" x14ac:dyDescent="0.3">
      <c r="A141" s="52" t="s">
        <v>240</v>
      </c>
      <c r="B141" s="51">
        <v>4323</v>
      </c>
      <c r="E141" s="53"/>
      <c r="F141" s="53"/>
      <c r="G141" s="53"/>
      <c r="H141" s="53"/>
      <c r="I141" s="54"/>
      <c r="J141" s="53"/>
    </row>
    <row r="142" spans="1:10" x14ac:dyDescent="0.3">
      <c r="A142" s="52" t="s">
        <v>171</v>
      </c>
      <c r="B142" s="51">
        <v>4958</v>
      </c>
      <c r="E142" s="53"/>
      <c r="F142" s="53"/>
      <c r="G142" s="53"/>
      <c r="H142" s="53"/>
      <c r="I142" s="54"/>
      <c r="J142" s="53"/>
    </row>
    <row r="143" spans="1:10" x14ac:dyDescent="0.3">
      <c r="A143" s="52" t="s">
        <v>175</v>
      </c>
      <c r="B143" s="51">
        <v>4480</v>
      </c>
      <c r="E143" s="53"/>
      <c r="F143" s="53"/>
      <c r="G143" s="53"/>
      <c r="H143" s="53"/>
      <c r="I143" s="54"/>
      <c r="J143" s="53"/>
    </row>
    <row r="144" spans="1:10" x14ac:dyDescent="0.3">
      <c r="A144" s="52" t="s">
        <v>173</v>
      </c>
      <c r="B144" s="51">
        <v>4830</v>
      </c>
      <c r="E144" s="53"/>
      <c r="F144" s="53"/>
      <c r="G144" s="53"/>
      <c r="H144" s="53"/>
      <c r="I144" s="54"/>
      <c r="J144" s="53"/>
    </row>
    <row r="145" spans="1:10" x14ac:dyDescent="0.3">
      <c r="A145" s="52" t="s">
        <v>177</v>
      </c>
      <c r="B145" s="51">
        <v>4126</v>
      </c>
      <c r="E145" s="53"/>
      <c r="F145" s="53"/>
      <c r="G145" s="53"/>
      <c r="H145" s="53"/>
      <c r="I145" s="54"/>
      <c r="J145" s="53"/>
    </row>
    <row r="146" spans="1:10" x14ac:dyDescent="0.3">
      <c r="A146" s="52" t="s">
        <v>179</v>
      </c>
      <c r="B146" s="51">
        <v>4039</v>
      </c>
      <c r="E146" s="53"/>
      <c r="F146" s="53"/>
      <c r="G146" s="53"/>
      <c r="H146" s="53"/>
      <c r="I146" s="54"/>
      <c r="J146" s="53"/>
    </row>
    <row r="147" spans="1:10" x14ac:dyDescent="0.3">
      <c r="A147" s="52" t="s">
        <v>181</v>
      </c>
      <c r="B147" s="51">
        <v>766</v>
      </c>
      <c r="E147" s="53"/>
      <c r="F147" s="53"/>
      <c r="G147" s="53"/>
      <c r="H147" s="53"/>
      <c r="I147" s="54"/>
      <c r="J147" s="53"/>
    </row>
    <row r="148" spans="1:10" x14ac:dyDescent="0.3">
      <c r="A148" s="52" t="s">
        <v>185</v>
      </c>
      <c r="B148" s="51">
        <v>523</v>
      </c>
      <c r="E148" s="53"/>
      <c r="F148" s="53"/>
      <c r="G148" s="53"/>
      <c r="H148" s="53"/>
      <c r="I148" s="54"/>
      <c r="J148" s="53"/>
    </row>
    <row r="149" spans="1:10" x14ac:dyDescent="0.3">
      <c r="A149" s="52" t="s">
        <v>187</v>
      </c>
      <c r="B149" s="51">
        <v>3182</v>
      </c>
      <c r="E149" s="53"/>
      <c r="F149" s="53"/>
      <c r="G149" s="53"/>
      <c r="H149" s="53"/>
      <c r="I149" s="54"/>
      <c r="J149" s="53"/>
    </row>
    <row r="150" spans="1:10" x14ac:dyDescent="0.3">
      <c r="A150" s="52" t="s">
        <v>189</v>
      </c>
      <c r="B150" s="51">
        <v>4157</v>
      </c>
      <c r="E150" s="53"/>
      <c r="F150" s="53"/>
      <c r="G150" s="53"/>
      <c r="H150" s="53"/>
      <c r="I150" s="54"/>
      <c r="J150" s="53"/>
    </row>
    <row r="151" spans="1:10" x14ac:dyDescent="0.3">
      <c r="A151" s="52" t="s">
        <v>191</v>
      </c>
      <c r="B151" s="51">
        <v>5531</v>
      </c>
      <c r="E151" s="53"/>
      <c r="F151" s="53"/>
      <c r="G151" s="53"/>
      <c r="H151" s="53"/>
      <c r="I151" s="54"/>
      <c r="J151" s="53"/>
    </row>
    <row r="152" spans="1:10" x14ac:dyDescent="0.3">
      <c r="A152" s="52" t="s">
        <v>193</v>
      </c>
      <c r="B152" s="51">
        <v>4357</v>
      </c>
      <c r="E152" s="53"/>
      <c r="F152" s="53"/>
      <c r="G152" s="53"/>
      <c r="H152" s="53"/>
      <c r="I152" s="54"/>
      <c r="J152" s="53"/>
    </row>
    <row r="153" spans="1:10" x14ac:dyDescent="0.3">
      <c r="A153" s="52" t="s">
        <v>195</v>
      </c>
      <c r="B153" s="51">
        <v>814</v>
      </c>
      <c r="E153" s="53"/>
      <c r="F153" s="53"/>
      <c r="G153" s="53"/>
      <c r="H153" s="53"/>
      <c r="I153" s="54"/>
      <c r="J153" s="53"/>
    </row>
    <row r="154" spans="1:10" x14ac:dyDescent="0.3">
      <c r="A154" s="52" t="s">
        <v>197</v>
      </c>
      <c r="B154" s="51">
        <v>1303</v>
      </c>
      <c r="E154" s="53"/>
      <c r="F154" s="53"/>
      <c r="G154" s="53"/>
      <c r="H154" s="53"/>
      <c r="I154" s="54"/>
      <c r="J154" s="53"/>
    </row>
    <row r="155" spans="1:10" x14ac:dyDescent="0.3">
      <c r="A155" s="52" t="s">
        <v>199</v>
      </c>
      <c r="B155" s="51">
        <v>2181</v>
      </c>
      <c r="E155" s="53"/>
      <c r="F155" s="53"/>
      <c r="G155" s="53"/>
      <c r="H155" s="53"/>
      <c r="I155" s="54"/>
      <c r="J155" s="53"/>
    </row>
    <row r="156" spans="1:10" x14ac:dyDescent="0.3">
      <c r="A156" s="52" t="s">
        <v>201</v>
      </c>
      <c r="B156" s="51">
        <v>5944</v>
      </c>
      <c r="E156" s="53"/>
      <c r="F156" s="53"/>
      <c r="G156" s="53"/>
      <c r="H156" s="53"/>
      <c r="I156" s="54"/>
      <c r="J156" s="53"/>
    </row>
    <row r="157" spans="1:10" x14ac:dyDescent="0.3">
      <c r="A157" s="52" t="s">
        <v>203</v>
      </c>
      <c r="B157" s="51">
        <v>1841</v>
      </c>
      <c r="E157" s="53"/>
      <c r="F157" s="53"/>
      <c r="G157" s="53"/>
      <c r="H157" s="53"/>
      <c r="I157" s="54"/>
      <c r="J157" s="53"/>
    </row>
    <row r="158" spans="1:10" x14ac:dyDescent="0.3">
      <c r="A158" s="52" t="s">
        <v>205</v>
      </c>
      <c r="B158" s="51">
        <v>1358</v>
      </c>
      <c r="E158" s="53"/>
      <c r="F158" s="53"/>
      <c r="G158" s="53"/>
      <c r="H158" s="53"/>
      <c r="I158" s="54"/>
      <c r="J158" s="53"/>
    </row>
    <row r="159" spans="1:10" x14ac:dyDescent="0.3">
      <c r="A159" s="52" t="s">
        <v>207</v>
      </c>
      <c r="B159" s="51">
        <v>1457</v>
      </c>
      <c r="E159" s="53"/>
      <c r="F159" s="53"/>
      <c r="G159" s="53"/>
      <c r="H159" s="53"/>
      <c r="I159" s="54"/>
      <c r="J159" s="53"/>
    </row>
    <row r="160" spans="1:10" x14ac:dyDescent="0.3">
      <c r="A160" s="52" t="s">
        <v>213</v>
      </c>
      <c r="B160" s="51">
        <v>3544</v>
      </c>
      <c r="E160" s="53"/>
      <c r="F160" s="53"/>
      <c r="G160" s="53"/>
      <c r="H160" s="53"/>
      <c r="I160" s="54"/>
      <c r="J160" s="53"/>
    </row>
    <row r="161" spans="1:10" x14ac:dyDescent="0.3">
      <c r="A161" s="52" t="s">
        <v>209</v>
      </c>
      <c r="B161" s="51">
        <v>66</v>
      </c>
      <c r="E161" s="53"/>
      <c r="F161" s="53"/>
      <c r="G161" s="53"/>
      <c r="H161" s="53"/>
      <c r="I161" s="54"/>
      <c r="J161" s="53"/>
    </row>
    <row r="162" spans="1:10" x14ac:dyDescent="0.3">
      <c r="A162" s="52" t="s">
        <v>211</v>
      </c>
      <c r="B162" s="51">
        <v>3149</v>
      </c>
      <c r="E162" s="53"/>
      <c r="F162" s="53"/>
      <c r="G162" s="53"/>
      <c r="H162" s="53"/>
      <c r="I162" s="54"/>
      <c r="J162" s="53"/>
    </row>
    <row r="163" spans="1:10" x14ac:dyDescent="0.3">
      <c r="A163" s="52" t="s">
        <v>215</v>
      </c>
      <c r="B163" s="51">
        <v>1700</v>
      </c>
      <c r="E163" s="53"/>
      <c r="F163" s="53"/>
      <c r="G163" s="53"/>
      <c r="H163" s="53"/>
      <c r="I163" s="54"/>
      <c r="J163" s="53"/>
    </row>
    <row r="164" spans="1:10" x14ac:dyDescent="0.3">
      <c r="A164" s="52" t="s">
        <v>217</v>
      </c>
      <c r="B164" s="51">
        <v>2660</v>
      </c>
      <c r="E164" s="53"/>
      <c r="F164" s="53"/>
      <c r="G164" s="53"/>
      <c r="H164" s="53"/>
      <c r="I164" s="54"/>
      <c r="J164" s="53"/>
    </row>
    <row r="165" spans="1:10" x14ac:dyDescent="0.3">
      <c r="A165" s="52" t="s">
        <v>219</v>
      </c>
      <c r="B165" s="51">
        <v>1265</v>
      </c>
      <c r="E165" s="53"/>
      <c r="F165" s="53"/>
      <c r="G165" s="53"/>
      <c r="H165" s="53"/>
      <c r="I165" s="54"/>
      <c r="J165" s="53"/>
    </row>
    <row r="166" spans="1:10" x14ac:dyDescent="0.3">
      <c r="E166" s="53"/>
      <c r="F166" s="53"/>
      <c r="G166" s="53"/>
      <c r="H166" s="53"/>
      <c r="I166" s="54"/>
      <c r="J166" s="53"/>
    </row>
    <row r="167" spans="1:10" x14ac:dyDescent="0.3">
      <c r="E167" s="53"/>
      <c r="F167" s="53"/>
      <c r="G167" s="53"/>
      <c r="H167" s="53"/>
      <c r="I167" s="54"/>
      <c r="J167" s="53"/>
    </row>
    <row r="168" spans="1:10" x14ac:dyDescent="0.3">
      <c r="E168" s="53"/>
      <c r="F168" s="53"/>
      <c r="G168" s="53"/>
      <c r="H168" s="53"/>
      <c r="I168" s="54"/>
      <c r="J168" s="53"/>
    </row>
    <row r="169" spans="1:10" x14ac:dyDescent="0.3">
      <c r="E169" s="53"/>
      <c r="F169" s="53"/>
      <c r="G169" s="53"/>
      <c r="H169" s="53"/>
      <c r="I169" s="54"/>
      <c r="J169" s="53"/>
    </row>
    <row r="170" spans="1:10" x14ac:dyDescent="0.3">
      <c r="E170" s="53"/>
      <c r="F170" s="53"/>
      <c r="G170" s="53"/>
      <c r="H170" s="53"/>
      <c r="I170" s="54"/>
      <c r="J170" s="53"/>
    </row>
    <row r="171" spans="1:10" x14ac:dyDescent="0.3">
      <c r="E171" s="53"/>
      <c r="F171" s="53"/>
      <c r="G171" s="53"/>
      <c r="H171" s="53"/>
      <c r="I171" s="54"/>
      <c r="J171" s="53"/>
    </row>
    <row r="172" spans="1:10" x14ac:dyDescent="0.3">
      <c r="E172" s="53"/>
      <c r="F172" s="53"/>
      <c r="G172" s="53"/>
      <c r="H172" s="53"/>
      <c r="I172" s="54"/>
      <c r="J172" s="53"/>
    </row>
    <row r="173" spans="1:10" x14ac:dyDescent="0.3">
      <c r="E173" s="53"/>
      <c r="F173" s="53"/>
      <c r="G173" s="53"/>
      <c r="H173" s="53"/>
      <c r="I173" s="54"/>
      <c r="J173" s="53"/>
    </row>
    <row r="174" spans="1:10" x14ac:dyDescent="0.3">
      <c r="E174" s="53"/>
      <c r="F174" s="53"/>
      <c r="G174" s="53"/>
      <c r="H174" s="53"/>
      <c r="I174" s="54"/>
      <c r="J174" s="53"/>
    </row>
    <row r="175" spans="1:10" x14ac:dyDescent="0.3">
      <c r="E175" s="53"/>
      <c r="F175" s="53"/>
      <c r="G175" s="53"/>
      <c r="H175" s="53"/>
      <c r="I175" s="54"/>
      <c r="J175" s="53"/>
    </row>
    <row r="176" spans="1:10" x14ac:dyDescent="0.3">
      <c r="E176" s="53"/>
      <c r="F176" s="53"/>
      <c r="G176" s="53"/>
      <c r="H176" s="53"/>
      <c r="I176" s="54"/>
      <c r="J176" s="53"/>
    </row>
    <row r="177" spans="5:10" x14ac:dyDescent="0.3">
      <c r="E177" s="53"/>
      <c r="F177" s="53"/>
      <c r="G177" s="53"/>
      <c r="H177" s="53"/>
      <c r="I177" s="54"/>
      <c r="J177" s="53"/>
    </row>
    <row r="178" spans="5:10" x14ac:dyDescent="0.3">
      <c r="E178" s="53"/>
      <c r="F178" s="53"/>
      <c r="G178" s="53"/>
      <c r="H178" s="53"/>
      <c r="I178" s="54"/>
      <c r="J178" s="53"/>
    </row>
    <row r="179" spans="5:10" x14ac:dyDescent="0.3">
      <c r="E179" s="53"/>
      <c r="F179" s="53"/>
      <c r="G179" s="53"/>
      <c r="H179" s="53"/>
      <c r="I179" s="54"/>
      <c r="J179" s="53"/>
    </row>
    <row r="180" spans="5:10" x14ac:dyDescent="0.3">
      <c r="E180" s="53"/>
      <c r="F180" s="53"/>
      <c r="G180" s="53"/>
      <c r="H180" s="53"/>
      <c r="I180" s="54"/>
      <c r="J180" s="53"/>
    </row>
    <row r="181" spans="5:10" x14ac:dyDescent="0.3">
      <c r="E181" s="53"/>
      <c r="F181" s="53"/>
      <c r="G181" s="53"/>
      <c r="H181" s="53"/>
      <c r="I181" s="54"/>
      <c r="J181" s="53"/>
    </row>
    <row r="182" spans="5:10" x14ac:dyDescent="0.3">
      <c r="E182" s="53"/>
      <c r="F182" s="53"/>
      <c r="G182" s="53"/>
      <c r="H182" s="53"/>
      <c r="I182" s="54"/>
      <c r="J182" s="53"/>
    </row>
    <row r="183" spans="5:10" x14ac:dyDescent="0.3">
      <c r="E183" s="53"/>
      <c r="F183" s="53"/>
      <c r="G183" s="53"/>
      <c r="H183" s="53"/>
      <c r="I183" s="54"/>
      <c r="J183" s="53"/>
    </row>
    <row r="184" spans="5:10" x14ac:dyDescent="0.3">
      <c r="E184" s="53"/>
      <c r="F184" s="53"/>
      <c r="G184" s="53"/>
      <c r="H184" s="53"/>
      <c r="I184" s="54"/>
      <c r="J184" s="53"/>
    </row>
    <row r="185" spans="5:10" x14ac:dyDescent="0.3">
      <c r="E185" s="53"/>
      <c r="F185" s="53"/>
      <c r="G185" s="53"/>
      <c r="H185" s="53"/>
      <c r="I185" s="54"/>
      <c r="J185" s="53"/>
    </row>
    <row r="186" spans="5:10" x14ac:dyDescent="0.3">
      <c r="E186" s="53"/>
      <c r="F186" s="53"/>
      <c r="G186" s="53"/>
      <c r="H186" s="53"/>
      <c r="I186" s="54"/>
      <c r="J186" s="53"/>
    </row>
    <row r="187" spans="5:10" x14ac:dyDescent="0.3">
      <c r="E187" s="53"/>
      <c r="F187" s="53"/>
      <c r="G187" s="53"/>
      <c r="H187" s="53"/>
      <c r="I187" s="54"/>
      <c r="J187" s="53"/>
    </row>
    <row r="188" spans="5:10" x14ac:dyDescent="0.3">
      <c r="E188" s="53"/>
      <c r="F188" s="53"/>
      <c r="G188" s="53"/>
      <c r="H188" s="53"/>
      <c r="I188" s="54"/>
      <c r="J188" s="53"/>
    </row>
    <row r="189" spans="5:10" x14ac:dyDescent="0.3">
      <c r="E189" s="53"/>
      <c r="F189" s="53"/>
      <c r="G189" s="53"/>
      <c r="H189" s="53"/>
      <c r="I189" s="54"/>
      <c r="J189" s="53"/>
    </row>
    <row r="190" spans="5:10" x14ac:dyDescent="0.3">
      <c r="E190" s="53"/>
      <c r="F190" s="53"/>
      <c r="G190" s="53"/>
      <c r="H190" s="53"/>
      <c r="I190" s="54"/>
      <c r="J190" s="53"/>
    </row>
    <row r="191" spans="5:10" x14ac:dyDescent="0.3">
      <c r="E191" s="53"/>
      <c r="F191" s="53"/>
      <c r="G191" s="53"/>
      <c r="H191" s="53"/>
      <c r="I191" s="54"/>
      <c r="J191" s="53"/>
    </row>
    <row r="192" spans="5:10" x14ac:dyDescent="0.3">
      <c r="E192" s="53"/>
      <c r="F192" s="53"/>
      <c r="G192" s="53"/>
      <c r="H192" s="53"/>
      <c r="I192" s="54"/>
      <c r="J192" s="53"/>
    </row>
    <row r="193" spans="5:10" x14ac:dyDescent="0.3">
      <c r="E193" s="53"/>
      <c r="F193" s="53"/>
      <c r="G193" s="53"/>
      <c r="H193" s="53"/>
      <c r="I193" s="54"/>
      <c r="J193" s="53"/>
    </row>
    <row r="194" spans="5:10" x14ac:dyDescent="0.3">
      <c r="E194" s="53"/>
      <c r="F194" s="53"/>
      <c r="G194" s="53"/>
      <c r="H194" s="53"/>
      <c r="I194" s="54"/>
      <c r="J194" s="53"/>
    </row>
    <row r="195" spans="5:10" x14ac:dyDescent="0.3">
      <c r="E195" s="53"/>
      <c r="F195" s="53"/>
      <c r="G195" s="53"/>
      <c r="H195" s="53"/>
      <c r="I195" s="54"/>
      <c r="J195" s="53"/>
    </row>
    <row r="196" spans="5:10" x14ac:dyDescent="0.3">
      <c r="E196" s="53"/>
      <c r="F196" s="53"/>
      <c r="G196" s="53"/>
      <c r="H196" s="53"/>
      <c r="I196" s="54"/>
      <c r="J196" s="53"/>
    </row>
    <row r="197" spans="5:10" x14ac:dyDescent="0.3">
      <c r="E197" s="53"/>
      <c r="F197" s="53"/>
      <c r="G197" s="53"/>
      <c r="H197" s="53"/>
      <c r="I197" s="54"/>
      <c r="J197" s="53"/>
    </row>
    <row r="198" spans="5:10" x14ac:dyDescent="0.3">
      <c r="E198" s="53"/>
      <c r="F198" s="53"/>
      <c r="G198" s="53"/>
      <c r="H198" s="53"/>
      <c r="I198" s="54"/>
      <c r="J198" s="53"/>
    </row>
    <row r="199" spans="5:10" x14ac:dyDescent="0.3">
      <c r="E199" s="53"/>
      <c r="F199" s="53"/>
      <c r="G199" s="53"/>
      <c r="H199" s="53"/>
      <c r="I199" s="54"/>
      <c r="J199" s="53"/>
    </row>
    <row r="200" spans="5:10" x14ac:dyDescent="0.3">
      <c r="E200" s="53"/>
      <c r="F200" s="53"/>
      <c r="G200" s="53"/>
      <c r="H200" s="53"/>
      <c r="I200" s="54"/>
      <c r="J200" s="53"/>
    </row>
    <row r="201" spans="5:10" x14ac:dyDescent="0.3">
      <c r="E201" s="53"/>
      <c r="F201" s="53"/>
      <c r="G201" s="53"/>
      <c r="H201" s="53"/>
      <c r="I201" s="54"/>
      <c r="J201" s="53"/>
    </row>
    <row r="202" spans="5:10" x14ac:dyDescent="0.3">
      <c r="E202" s="53"/>
      <c r="F202" s="53"/>
      <c r="G202" s="53"/>
      <c r="H202" s="53"/>
      <c r="I202" s="54"/>
      <c r="J202" s="53"/>
    </row>
    <row r="203" spans="5:10" x14ac:dyDescent="0.3">
      <c r="E203" s="53"/>
      <c r="F203" s="53"/>
      <c r="G203" s="53"/>
      <c r="H203" s="53"/>
      <c r="I203" s="54"/>
      <c r="J203" s="53"/>
    </row>
    <row r="204" spans="5:10" x14ac:dyDescent="0.3">
      <c r="E204" s="53"/>
      <c r="F204" s="53"/>
      <c r="G204" s="53"/>
      <c r="H204" s="53"/>
      <c r="I204" s="54"/>
      <c r="J204" s="53"/>
    </row>
    <row r="205" spans="5:10" x14ac:dyDescent="0.3">
      <c r="E205" s="53"/>
      <c r="F205" s="53"/>
      <c r="G205" s="53"/>
      <c r="H205" s="53"/>
      <c r="I205" s="54"/>
      <c r="J205" s="53"/>
    </row>
    <row r="206" spans="5:10" x14ac:dyDescent="0.3">
      <c r="E206" s="53"/>
      <c r="F206" s="53"/>
      <c r="G206" s="53"/>
      <c r="H206" s="53"/>
      <c r="I206" s="54"/>
      <c r="J206" s="53"/>
    </row>
    <row r="207" spans="5:10" x14ac:dyDescent="0.3">
      <c r="E207" s="53"/>
      <c r="F207" s="53"/>
      <c r="G207" s="53"/>
      <c r="H207" s="53"/>
      <c r="I207" s="54"/>
      <c r="J207" s="53"/>
    </row>
    <row r="208" spans="5:10" x14ac:dyDescent="0.3">
      <c r="E208" s="53"/>
      <c r="F208" s="53"/>
      <c r="G208" s="53"/>
      <c r="H208" s="53"/>
      <c r="I208" s="54"/>
      <c r="J208" s="53"/>
    </row>
    <row r="209" spans="5:10" x14ac:dyDescent="0.3">
      <c r="E209" s="53"/>
      <c r="F209" s="53"/>
      <c r="G209" s="53"/>
      <c r="H209" s="53"/>
      <c r="I209" s="54"/>
      <c r="J209" s="53"/>
    </row>
    <row r="210" spans="5:10" x14ac:dyDescent="0.3">
      <c r="E210" s="53"/>
      <c r="F210" s="53"/>
      <c r="G210" s="53"/>
      <c r="H210" s="53"/>
      <c r="I210" s="54"/>
      <c r="J210" s="53"/>
    </row>
    <row r="211" spans="5:10" x14ac:dyDescent="0.3">
      <c r="E211" s="53"/>
      <c r="F211" s="53"/>
      <c r="G211" s="53"/>
      <c r="H211" s="53"/>
      <c r="I211" s="54"/>
      <c r="J211" s="53"/>
    </row>
    <row r="212" spans="5:10" x14ac:dyDescent="0.3">
      <c r="E212" s="53"/>
      <c r="F212" s="53"/>
      <c r="G212" s="53"/>
      <c r="H212" s="53"/>
      <c r="I212" s="54"/>
      <c r="J212" s="53"/>
    </row>
    <row r="213" spans="5:10" x14ac:dyDescent="0.3">
      <c r="E213" s="53"/>
      <c r="F213" s="53"/>
      <c r="G213" s="53"/>
      <c r="H213" s="53"/>
      <c r="I213" s="54"/>
      <c r="J213" s="53"/>
    </row>
    <row r="214" spans="5:10" x14ac:dyDescent="0.3">
      <c r="E214" s="53"/>
      <c r="F214" s="53"/>
      <c r="G214" s="53"/>
      <c r="H214" s="53"/>
      <c r="I214" s="54"/>
      <c r="J214" s="53"/>
    </row>
    <row r="215" spans="5:10" x14ac:dyDescent="0.3">
      <c r="E215" s="53"/>
      <c r="F215" s="53"/>
      <c r="G215" s="53"/>
      <c r="H215" s="53"/>
      <c r="I215" s="54"/>
      <c r="J215" s="53"/>
    </row>
    <row r="216" spans="5:10" x14ac:dyDescent="0.3">
      <c r="E216" s="53"/>
      <c r="F216" s="53"/>
      <c r="G216" s="53"/>
      <c r="H216" s="53"/>
      <c r="I216" s="54"/>
      <c r="J216" s="53"/>
    </row>
    <row r="217" spans="5:10" x14ac:dyDescent="0.3">
      <c r="E217" s="53"/>
      <c r="F217" s="53"/>
      <c r="G217" s="53"/>
      <c r="H217" s="53"/>
      <c r="I217" s="54"/>
      <c r="J217" s="53"/>
    </row>
    <row r="218" spans="5:10" x14ac:dyDescent="0.3">
      <c r="E218" s="53"/>
      <c r="F218" s="53"/>
      <c r="G218" s="53"/>
      <c r="H218" s="53"/>
      <c r="I218" s="54"/>
      <c r="J218" s="53"/>
    </row>
    <row r="219" spans="5:10" x14ac:dyDescent="0.3">
      <c r="E219" s="53"/>
      <c r="F219" s="53"/>
      <c r="G219" s="53"/>
      <c r="H219" s="53"/>
      <c r="I219" s="54"/>
      <c r="J219" s="53"/>
    </row>
    <row r="220" spans="5:10" x14ac:dyDescent="0.3">
      <c r="E220" s="53"/>
      <c r="F220" s="53"/>
      <c r="G220" s="53"/>
      <c r="H220" s="53"/>
      <c r="I220" s="54"/>
      <c r="J220" s="53"/>
    </row>
    <row r="221" spans="5:10" x14ac:dyDescent="0.3">
      <c r="E221" s="53"/>
      <c r="F221" s="53"/>
      <c r="G221" s="53"/>
      <c r="H221" s="53"/>
      <c r="I221" s="54"/>
      <c r="J221" s="53"/>
    </row>
    <row r="222" spans="5:10" x14ac:dyDescent="0.3">
      <c r="E222" s="53"/>
      <c r="F222" s="53"/>
      <c r="G222" s="53"/>
      <c r="H222" s="53"/>
      <c r="I222" s="54"/>
      <c r="J222" s="53"/>
    </row>
    <row r="223" spans="5:10" x14ac:dyDescent="0.3">
      <c r="E223" s="53"/>
      <c r="F223" s="53"/>
      <c r="G223" s="53"/>
      <c r="H223" s="53"/>
      <c r="I223" s="54"/>
      <c r="J223" s="53"/>
    </row>
    <row r="224" spans="5:10" x14ac:dyDescent="0.3">
      <c r="E224" s="53"/>
      <c r="F224" s="53"/>
      <c r="G224" s="53"/>
      <c r="H224" s="53"/>
      <c r="I224" s="54"/>
      <c r="J224" s="53"/>
    </row>
    <row r="225" spans="5:10" x14ac:dyDescent="0.3">
      <c r="E225" s="53"/>
      <c r="F225" s="53"/>
      <c r="G225" s="53"/>
      <c r="H225" s="53"/>
      <c r="I225" s="54"/>
      <c r="J225" s="53"/>
    </row>
    <row r="226" spans="5:10" x14ac:dyDescent="0.3">
      <c r="E226" s="53"/>
      <c r="F226" s="53"/>
      <c r="G226" s="53"/>
      <c r="H226" s="53"/>
      <c r="I226" s="54"/>
      <c r="J226" s="53"/>
    </row>
    <row r="227" spans="5:10" x14ac:dyDescent="0.3">
      <c r="E227" s="53"/>
      <c r="F227" s="53"/>
      <c r="G227" s="53"/>
      <c r="H227" s="53"/>
      <c r="I227" s="54"/>
      <c r="J227" s="53"/>
    </row>
    <row r="228" spans="5:10" x14ac:dyDescent="0.3">
      <c r="E228" s="53"/>
      <c r="F228" s="53"/>
      <c r="G228" s="53"/>
      <c r="H228" s="53"/>
      <c r="I228" s="54"/>
      <c r="J228" s="53"/>
    </row>
    <row r="229" spans="5:10" x14ac:dyDescent="0.3">
      <c r="E229" s="53"/>
      <c r="F229" s="53"/>
      <c r="G229" s="53"/>
      <c r="H229" s="53"/>
      <c r="I229" s="54"/>
      <c r="J229" s="53"/>
    </row>
    <row r="230" spans="5:10" x14ac:dyDescent="0.3">
      <c r="E230" s="53"/>
      <c r="F230" s="53"/>
      <c r="G230" s="53"/>
      <c r="H230" s="53"/>
      <c r="I230" s="54"/>
      <c r="J230" s="53"/>
    </row>
    <row r="231" spans="5:10" x14ac:dyDescent="0.3">
      <c r="E231" s="53"/>
      <c r="F231" s="53"/>
      <c r="G231" s="53"/>
      <c r="H231" s="53"/>
      <c r="I231" s="54"/>
      <c r="J231" s="53"/>
    </row>
    <row r="232" spans="5:10" x14ac:dyDescent="0.3">
      <c r="E232" s="53"/>
      <c r="F232" s="53"/>
      <c r="G232" s="53"/>
      <c r="H232" s="53"/>
      <c r="I232" s="54"/>
      <c r="J232" s="53"/>
    </row>
    <row r="233" spans="5:10" x14ac:dyDescent="0.3">
      <c r="E233" s="53"/>
      <c r="F233" s="53"/>
      <c r="G233" s="53"/>
      <c r="H233" s="53"/>
      <c r="I233" s="54"/>
      <c r="J233" s="53"/>
    </row>
    <row r="234" spans="5:10" x14ac:dyDescent="0.3">
      <c r="E234" s="53"/>
      <c r="F234" s="53"/>
      <c r="G234" s="53"/>
      <c r="H234" s="53"/>
      <c r="I234" s="54"/>
      <c r="J234" s="53"/>
    </row>
    <row r="235" spans="5:10" x14ac:dyDescent="0.3">
      <c r="E235" s="53"/>
      <c r="F235" s="53"/>
      <c r="G235" s="53"/>
      <c r="H235" s="53"/>
      <c r="I235" s="54"/>
      <c r="J235" s="53"/>
    </row>
    <row r="236" spans="5:10" x14ac:dyDescent="0.3">
      <c r="E236" s="53"/>
      <c r="F236" s="53"/>
      <c r="G236" s="53"/>
      <c r="H236" s="53"/>
      <c r="I236" s="54"/>
      <c r="J236" s="53"/>
    </row>
    <row r="237" spans="5:10" x14ac:dyDescent="0.3">
      <c r="E237" s="53"/>
      <c r="F237" s="53"/>
      <c r="G237" s="53"/>
      <c r="H237" s="53"/>
      <c r="I237" s="54"/>
      <c r="J237" s="53"/>
    </row>
    <row r="238" spans="5:10" x14ac:dyDescent="0.3">
      <c r="E238" s="53"/>
      <c r="F238" s="53"/>
      <c r="G238" s="53"/>
      <c r="H238" s="53"/>
      <c r="I238" s="54"/>
      <c r="J238" s="53"/>
    </row>
    <row r="239" spans="5:10" x14ac:dyDescent="0.3">
      <c r="E239" s="53"/>
      <c r="F239" s="53"/>
      <c r="G239" s="53"/>
      <c r="H239" s="53"/>
      <c r="I239" s="54"/>
      <c r="J239" s="53"/>
    </row>
    <row r="240" spans="5:10" x14ac:dyDescent="0.3">
      <c r="E240" s="53"/>
      <c r="F240" s="53"/>
      <c r="G240" s="53"/>
      <c r="H240" s="53"/>
      <c r="I240" s="54"/>
      <c r="J240" s="53"/>
    </row>
    <row r="241" spans="5:10" x14ac:dyDescent="0.3">
      <c r="E241" s="53"/>
      <c r="F241" s="53"/>
      <c r="G241" s="53"/>
      <c r="H241" s="53"/>
      <c r="I241" s="54"/>
      <c r="J241" s="53"/>
    </row>
    <row r="242" spans="5:10" x14ac:dyDescent="0.3">
      <c r="E242" s="53"/>
      <c r="F242" s="53"/>
      <c r="G242" s="53"/>
      <c r="H242" s="53"/>
      <c r="I242" s="54"/>
      <c r="J242" s="53"/>
    </row>
    <row r="243" spans="5:10" x14ac:dyDescent="0.3">
      <c r="E243" s="53"/>
      <c r="F243" s="53"/>
      <c r="G243" s="53"/>
      <c r="H243" s="53"/>
      <c r="I243" s="54"/>
      <c r="J243" s="53"/>
    </row>
    <row r="244" spans="5:10" x14ac:dyDescent="0.3">
      <c r="E244" s="53"/>
      <c r="F244" s="53"/>
      <c r="G244" s="53"/>
      <c r="H244" s="53"/>
      <c r="I244" s="54"/>
      <c r="J244" s="53"/>
    </row>
    <row r="245" spans="5:10" x14ac:dyDescent="0.3">
      <c r="E245" s="53"/>
      <c r="F245" s="53"/>
      <c r="G245" s="53"/>
      <c r="H245" s="53"/>
      <c r="I245" s="54"/>
      <c r="J245" s="53"/>
    </row>
    <row r="246" spans="5:10" x14ac:dyDescent="0.3">
      <c r="E246" s="53"/>
      <c r="F246" s="53"/>
      <c r="G246" s="53"/>
      <c r="H246" s="53"/>
      <c r="I246" s="54"/>
      <c r="J246" s="53"/>
    </row>
    <row r="247" spans="5:10" x14ac:dyDescent="0.3">
      <c r="E247" s="53"/>
      <c r="F247" s="53"/>
      <c r="G247" s="53"/>
      <c r="H247" s="53"/>
      <c r="I247" s="54"/>
      <c r="J247" s="53"/>
    </row>
    <row r="248" spans="5:10" x14ac:dyDescent="0.3">
      <c r="E248" s="53"/>
      <c r="F248" s="53"/>
      <c r="G248" s="53"/>
      <c r="H248" s="53"/>
      <c r="I248" s="54"/>
      <c r="J248" s="53"/>
    </row>
    <row r="249" spans="5:10" x14ac:dyDescent="0.3">
      <c r="E249" s="53"/>
      <c r="F249" s="53"/>
      <c r="G249" s="53"/>
      <c r="H249" s="53"/>
      <c r="I249" s="54"/>
      <c r="J249" s="53"/>
    </row>
    <row r="250" spans="5:10" x14ac:dyDescent="0.3">
      <c r="E250" s="53"/>
      <c r="F250" s="53"/>
      <c r="G250" s="53"/>
      <c r="H250" s="53"/>
      <c r="I250" s="54"/>
      <c r="J250" s="53"/>
    </row>
    <row r="251" spans="5:10" x14ac:dyDescent="0.3">
      <c r="E251" s="53"/>
      <c r="F251" s="53"/>
      <c r="G251" s="53"/>
      <c r="H251" s="53"/>
      <c r="I251" s="54"/>
      <c r="J251" s="53"/>
    </row>
    <row r="252" spans="5:10" x14ac:dyDescent="0.3">
      <c r="E252" s="53"/>
      <c r="F252" s="53"/>
      <c r="G252" s="53"/>
      <c r="H252" s="53"/>
      <c r="I252" s="54"/>
      <c r="J252" s="53"/>
    </row>
    <row r="253" spans="5:10" x14ac:dyDescent="0.3">
      <c r="E253" s="53"/>
      <c r="F253" s="53"/>
      <c r="G253" s="53"/>
      <c r="H253" s="53"/>
      <c r="I253" s="54"/>
      <c r="J253" s="53"/>
    </row>
    <row r="254" spans="5:10" x14ac:dyDescent="0.3">
      <c r="E254" s="53"/>
      <c r="F254" s="53"/>
      <c r="G254" s="53"/>
      <c r="H254" s="53"/>
      <c r="I254" s="54"/>
      <c r="J254" s="53"/>
    </row>
    <row r="255" spans="5:10" x14ac:dyDescent="0.3">
      <c r="E255" s="53"/>
      <c r="F255" s="53"/>
      <c r="G255" s="53"/>
      <c r="H255" s="53"/>
      <c r="I255" s="54"/>
      <c r="J255" s="53"/>
    </row>
    <row r="256" spans="5:10" x14ac:dyDescent="0.3">
      <c r="E256" s="53"/>
      <c r="F256" s="53"/>
      <c r="G256" s="53"/>
      <c r="H256" s="53"/>
      <c r="I256" s="54"/>
      <c r="J256" s="53"/>
    </row>
    <row r="257" spans="5:10" x14ac:dyDescent="0.3">
      <c r="E257" s="53"/>
      <c r="F257" s="53"/>
      <c r="G257" s="53"/>
      <c r="H257" s="53"/>
      <c r="I257" s="54"/>
      <c r="J257" s="53"/>
    </row>
    <row r="258" spans="5:10" x14ac:dyDescent="0.3">
      <c r="E258" s="53"/>
      <c r="F258" s="53"/>
      <c r="G258" s="53"/>
      <c r="H258" s="53"/>
      <c r="I258" s="54"/>
      <c r="J258" s="53"/>
    </row>
    <row r="259" spans="5:10" x14ac:dyDescent="0.3">
      <c r="E259" s="53"/>
      <c r="F259" s="53"/>
      <c r="G259" s="53"/>
      <c r="H259" s="53"/>
      <c r="I259" s="54"/>
      <c r="J259" s="53"/>
    </row>
    <row r="260" spans="5:10" x14ac:dyDescent="0.3">
      <c r="E260" s="53"/>
      <c r="F260" s="53"/>
      <c r="G260" s="53"/>
      <c r="H260" s="53"/>
      <c r="I260" s="54"/>
      <c r="J260" s="53"/>
    </row>
    <row r="261" spans="5:10" x14ac:dyDescent="0.3">
      <c r="E261" s="53"/>
      <c r="F261" s="53"/>
      <c r="G261" s="53"/>
      <c r="H261" s="53"/>
      <c r="I261" s="54"/>
      <c r="J261" s="53"/>
    </row>
    <row r="262" spans="5:10" x14ac:dyDescent="0.3">
      <c r="E262" s="53"/>
      <c r="F262" s="53"/>
      <c r="G262" s="53"/>
      <c r="H262" s="53"/>
      <c r="I262" s="54"/>
      <c r="J262" s="53"/>
    </row>
    <row r="263" spans="5:10" x14ac:dyDescent="0.3">
      <c r="E263" s="53"/>
      <c r="F263" s="53"/>
      <c r="G263" s="53"/>
      <c r="H263" s="53"/>
      <c r="I263" s="54"/>
      <c r="J263" s="53"/>
    </row>
    <row r="264" spans="5:10" x14ac:dyDescent="0.3">
      <c r="E264" s="53"/>
      <c r="F264" s="53"/>
      <c r="G264" s="53"/>
      <c r="H264" s="53"/>
      <c r="I264" s="54"/>
      <c r="J264" s="53"/>
    </row>
    <row r="265" spans="5:10" x14ac:dyDescent="0.3">
      <c r="E265" s="53"/>
      <c r="F265" s="53"/>
      <c r="G265" s="53"/>
      <c r="H265" s="53"/>
      <c r="I265" s="54"/>
      <c r="J265" s="53"/>
    </row>
    <row r="266" spans="5:10" x14ac:dyDescent="0.3">
      <c r="E266" s="53"/>
      <c r="F266" s="53"/>
      <c r="G266" s="53"/>
      <c r="H266" s="53"/>
      <c r="I266" s="54"/>
      <c r="J266" s="53"/>
    </row>
    <row r="267" spans="5:10" x14ac:dyDescent="0.3">
      <c r="E267" s="53"/>
      <c r="F267" s="53"/>
      <c r="G267" s="53"/>
      <c r="H267" s="53"/>
      <c r="I267" s="54"/>
      <c r="J267" s="53"/>
    </row>
    <row r="268" spans="5:10" x14ac:dyDescent="0.3">
      <c r="E268" s="53"/>
      <c r="F268" s="53"/>
      <c r="G268" s="53"/>
      <c r="H268" s="53"/>
      <c r="I268" s="54"/>
      <c r="J268" s="53"/>
    </row>
    <row r="269" spans="5:10" x14ac:dyDescent="0.3">
      <c r="E269" s="53"/>
      <c r="F269" s="53"/>
      <c r="G269" s="53"/>
      <c r="H269" s="53"/>
      <c r="I269" s="54"/>
      <c r="J269" s="53"/>
    </row>
    <row r="270" spans="5:10" x14ac:dyDescent="0.3">
      <c r="E270" s="53"/>
      <c r="F270" s="53"/>
      <c r="G270" s="53"/>
      <c r="H270" s="53"/>
      <c r="I270" s="54"/>
      <c r="J270" s="53"/>
    </row>
    <row r="271" spans="5:10" x14ac:dyDescent="0.3">
      <c r="E271" s="53"/>
      <c r="F271" s="53"/>
      <c r="G271" s="53"/>
      <c r="H271" s="53"/>
      <c r="I271" s="54"/>
      <c r="J271" s="53"/>
    </row>
    <row r="272" spans="5:10" x14ac:dyDescent="0.3">
      <c r="E272" s="53"/>
      <c r="F272" s="53"/>
      <c r="G272" s="53"/>
      <c r="H272" s="53"/>
      <c r="I272" s="54"/>
      <c r="J272" s="53"/>
    </row>
    <row r="273" spans="5:10" x14ac:dyDescent="0.3">
      <c r="E273" s="53"/>
      <c r="F273" s="53"/>
      <c r="G273" s="53"/>
      <c r="H273" s="53"/>
      <c r="I273" s="54"/>
      <c r="J273" s="53"/>
    </row>
    <row r="274" spans="5:10" x14ac:dyDescent="0.3">
      <c r="E274" s="53"/>
      <c r="F274" s="53"/>
      <c r="G274" s="53"/>
      <c r="H274" s="53"/>
      <c r="I274" s="54"/>
      <c r="J274" s="53"/>
    </row>
    <row r="275" spans="5:10" x14ac:dyDescent="0.3">
      <c r="E275" s="53"/>
      <c r="F275" s="53"/>
      <c r="G275" s="53"/>
      <c r="H275" s="53"/>
      <c r="I275" s="54"/>
      <c r="J275" s="53"/>
    </row>
    <row r="276" spans="5:10" x14ac:dyDescent="0.3">
      <c r="E276" s="53"/>
      <c r="F276" s="53"/>
      <c r="G276" s="53"/>
      <c r="H276" s="53"/>
      <c r="I276" s="54"/>
      <c r="J276" s="53"/>
    </row>
    <row r="277" spans="5:10" x14ac:dyDescent="0.3">
      <c r="E277" s="53"/>
      <c r="F277" s="53"/>
      <c r="G277" s="53"/>
      <c r="H277" s="53"/>
      <c r="I277" s="54"/>
      <c r="J277" s="53"/>
    </row>
    <row r="278" spans="5:10" x14ac:dyDescent="0.3">
      <c r="E278" s="53"/>
      <c r="F278" s="53"/>
      <c r="G278" s="53"/>
      <c r="H278" s="53"/>
      <c r="I278" s="54"/>
      <c r="J278" s="53"/>
    </row>
    <row r="279" spans="5:10" x14ac:dyDescent="0.3">
      <c r="E279" s="53"/>
      <c r="F279" s="53"/>
      <c r="G279" s="53"/>
      <c r="H279" s="53"/>
      <c r="I279" s="54"/>
      <c r="J279" s="53"/>
    </row>
    <row r="280" spans="5:10" x14ac:dyDescent="0.3">
      <c r="E280" s="53"/>
      <c r="F280" s="53"/>
      <c r="G280" s="53"/>
      <c r="H280" s="53"/>
      <c r="I280" s="54"/>
      <c r="J280" s="53"/>
    </row>
    <row r="281" spans="5:10" x14ac:dyDescent="0.3">
      <c r="E281" s="53"/>
      <c r="F281" s="53"/>
      <c r="G281" s="53"/>
      <c r="H281" s="53"/>
      <c r="I281" s="54"/>
      <c r="J281" s="53"/>
    </row>
    <row r="282" spans="5:10" x14ac:dyDescent="0.3">
      <c r="E282" s="53"/>
      <c r="F282" s="53"/>
      <c r="G282" s="53"/>
      <c r="H282" s="53"/>
      <c r="I282" s="54"/>
      <c r="J282" s="53"/>
    </row>
    <row r="283" spans="5:10" x14ac:dyDescent="0.3">
      <c r="E283" s="53"/>
      <c r="F283" s="53"/>
      <c r="G283" s="53"/>
      <c r="H283" s="53"/>
      <c r="I283" s="54"/>
      <c r="J283" s="53"/>
    </row>
    <row r="284" spans="5:10" x14ac:dyDescent="0.3">
      <c r="E284" s="53"/>
      <c r="F284" s="53"/>
      <c r="G284" s="53"/>
      <c r="H284" s="53"/>
      <c r="I284" s="54"/>
      <c r="J284" s="53"/>
    </row>
    <row r="285" spans="5:10" x14ac:dyDescent="0.3">
      <c r="E285" s="53"/>
      <c r="F285" s="53"/>
      <c r="G285" s="53"/>
      <c r="H285" s="53"/>
      <c r="I285" s="54"/>
      <c r="J285" s="53"/>
    </row>
    <row r="286" spans="5:10" x14ac:dyDescent="0.3">
      <c r="E286" s="53"/>
      <c r="F286" s="53"/>
      <c r="G286" s="53"/>
      <c r="H286" s="53"/>
      <c r="I286" s="54"/>
      <c r="J286" s="53"/>
    </row>
    <row r="287" spans="5:10" x14ac:dyDescent="0.3">
      <c r="E287" s="53"/>
      <c r="F287" s="53"/>
      <c r="G287" s="53"/>
      <c r="H287" s="53"/>
      <c r="I287" s="54"/>
      <c r="J287" s="53"/>
    </row>
    <row r="288" spans="5:10" x14ac:dyDescent="0.3">
      <c r="E288" s="53"/>
      <c r="F288" s="53"/>
      <c r="G288" s="53"/>
      <c r="H288" s="53"/>
      <c r="I288" s="54"/>
      <c r="J288" s="53"/>
    </row>
    <row r="289" spans="5:10" x14ac:dyDescent="0.3">
      <c r="E289" s="53"/>
      <c r="F289" s="53"/>
      <c r="G289" s="53"/>
      <c r="H289" s="53"/>
      <c r="I289" s="54"/>
      <c r="J289" s="53"/>
    </row>
    <row r="290" spans="5:10" x14ac:dyDescent="0.3">
      <c r="E290" s="53"/>
      <c r="F290" s="53"/>
      <c r="G290" s="53"/>
      <c r="H290" s="53"/>
      <c r="I290" s="54"/>
      <c r="J290" s="53"/>
    </row>
    <row r="291" spans="5:10" x14ac:dyDescent="0.3">
      <c r="E291" s="53"/>
      <c r="F291" s="53"/>
      <c r="G291" s="53"/>
      <c r="H291" s="53"/>
      <c r="I291" s="54"/>
      <c r="J291" s="53"/>
    </row>
    <row r="292" spans="5:10" x14ac:dyDescent="0.3">
      <c r="E292" s="53"/>
      <c r="F292" s="53"/>
      <c r="G292" s="53"/>
      <c r="H292" s="53"/>
      <c r="I292" s="54"/>
      <c r="J292" s="53"/>
    </row>
    <row r="293" spans="5:10" x14ac:dyDescent="0.3">
      <c r="E293" s="53"/>
      <c r="F293" s="53"/>
      <c r="G293" s="53"/>
      <c r="H293" s="53"/>
      <c r="I293" s="54"/>
      <c r="J293" s="53"/>
    </row>
    <row r="294" spans="5:10" x14ac:dyDescent="0.3">
      <c r="E294" s="53"/>
      <c r="F294" s="53"/>
      <c r="G294" s="53"/>
      <c r="H294" s="53"/>
      <c r="I294" s="54"/>
      <c r="J294" s="53"/>
    </row>
    <row r="295" spans="5:10" x14ac:dyDescent="0.3">
      <c r="E295" s="53"/>
      <c r="F295" s="53"/>
      <c r="G295" s="53"/>
      <c r="H295" s="53"/>
      <c r="I295" s="54"/>
      <c r="J295" s="53"/>
    </row>
    <row r="296" spans="5:10" x14ac:dyDescent="0.3">
      <c r="E296" s="53"/>
      <c r="F296" s="53"/>
      <c r="G296" s="53"/>
      <c r="H296" s="53"/>
      <c r="I296" s="54"/>
      <c r="J296" s="53"/>
    </row>
    <row r="297" spans="5:10" x14ac:dyDescent="0.3">
      <c r="E297" s="53"/>
      <c r="F297" s="53"/>
      <c r="G297" s="53"/>
      <c r="H297" s="53"/>
      <c r="I297" s="54"/>
      <c r="J297" s="53"/>
    </row>
    <row r="298" spans="5:10" x14ac:dyDescent="0.3">
      <c r="E298" s="53"/>
      <c r="F298" s="53"/>
      <c r="G298" s="53"/>
      <c r="H298" s="53"/>
      <c r="I298" s="54"/>
      <c r="J298" s="53"/>
    </row>
    <row r="299" spans="5:10" x14ac:dyDescent="0.3">
      <c r="E299" s="53"/>
      <c r="F299" s="53"/>
      <c r="G299" s="53"/>
      <c r="H299" s="53"/>
      <c r="I299" s="54"/>
      <c r="J299" s="53"/>
    </row>
    <row r="300" spans="5:10" x14ac:dyDescent="0.3">
      <c r="E300" s="53"/>
      <c r="F300" s="53"/>
      <c r="G300" s="53"/>
      <c r="H300" s="53"/>
      <c r="I300" s="54"/>
      <c r="J300" s="53"/>
    </row>
    <row r="301" spans="5:10" x14ac:dyDescent="0.3">
      <c r="E301" s="53"/>
      <c r="F301" s="53"/>
      <c r="G301" s="53"/>
      <c r="H301" s="53"/>
      <c r="I301" s="54"/>
      <c r="J301" s="53"/>
    </row>
    <row r="302" spans="5:10" x14ac:dyDescent="0.3">
      <c r="E302" s="53"/>
      <c r="F302" s="53"/>
      <c r="G302" s="53"/>
      <c r="H302" s="53"/>
      <c r="I302" s="54"/>
      <c r="J302" s="53"/>
    </row>
    <row r="303" spans="5:10" x14ac:dyDescent="0.3">
      <c r="E303" s="53"/>
      <c r="F303" s="53"/>
      <c r="G303" s="53"/>
      <c r="H303" s="53"/>
      <c r="I303" s="54"/>
      <c r="J303" s="53"/>
    </row>
    <row r="304" spans="5:10" x14ac:dyDescent="0.3">
      <c r="E304" s="53"/>
      <c r="F304" s="53"/>
      <c r="G304" s="53"/>
      <c r="H304" s="53"/>
      <c r="I304" s="54"/>
      <c r="J304" s="53"/>
    </row>
    <row r="305" spans="5:10" x14ac:dyDescent="0.3">
      <c r="E305" s="53"/>
      <c r="F305" s="53"/>
      <c r="G305" s="53"/>
      <c r="H305" s="53"/>
      <c r="I305" s="54"/>
      <c r="J305" s="53"/>
    </row>
    <row r="306" spans="5:10" x14ac:dyDescent="0.3">
      <c r="E306" s="53"/>
      <c r="F306" s="53"/>
      <c r="G306" s="53"/>
      <c r="H306" s="53"/>
      <c r="I306" s="54"/>
      <c r="J306" s="53"/>
    </row>
    <row r="307" spans="5:10" x14ac:dyDescent="0.3">
      <c r="E307" s="53"/>
      <c r="F307" s="53"/>
      <c r="G307" s="53"/>
      <c r="H307" s="53"/>
      <c r="I307" s="54"/>
      <c r="J307" s="53"/>
    </row>
    <row r="308" spans="5:10" x14ac:dyDescent="0.3">
      <c r="E308" s="53"/>
      <c r="F308" s="53"/>
      <c r="G308" s="53"/>
      <c r="H308" s="53"/>
      <c r="I308" s="54"/>
      <c r="J308" s="53"/>
    </row>
    <row r="309" spans="5:10" x14ac:dyDescent="0.3">
      <c r="E309" s="53"/>
      <c r="F309" s="53"/>
      <c r="G309" s="53"/>
      <c r="H309" s="53"/>
      <c r="I309" s="54"/>
      <c r="J309" s="53"/>
    </row>
    <row r="310" spans="5:10" x14ac:dyDescent="0.3">
      <c r="E310" s="53"/>
      <c r="F310" s="53"/>
      <c r="G310" s="53"/>
      <c r="H310" s="53"/>
      <c r="I310" s="54"/>
      <c r="J310" s="53"/>
    </row>
    <row r="311" spans="5:10" x14ac:dyDescent="0.3">
      <c r="E311" s="53"/>
      <c r="F311" s="53"/>
      <c r="G311" s="53"/>
      <c r="H311" s="53"/>
      <c r="I311" s="54"/>
      <c r="J311" s="53"/>
    </row>
    <row r="312" spans="5:10" x14ac:dyDescent="0.3">
      <c r="E312" s="53"/>
      <c r="F312" s="53"/>
      <c r="G312" s="53"/>
      <c r="H312" s="53"/>
      <c r="I312" s="54"/>
      <c r="J312" s="53"/>
    </row>
    <row r="313" spans="5:10" x14ac:dyDescent="0.3">
      <c r="E313" s="53"/>
      <c r="F313" s="53"/>
      <c r="G313" s="53"/>
      <c r="H313" s="53"/>
      <c r="I313" s="54"/>
      <c r="J313" s="53"/>
    </row>
    <row r="314" spans="5:10" x14ac:dyDescent="0.3">
      <c r="E314" s="53"/>
      <c r="F314" s="53"/>
      <c r="G314" s="53"/>
      <c r="H314" s="53"/>
      <c r="I314" s="54"/>
      <c r="J314" s="53"/>
    </row>
    <row r="315" spans="5:10" x14ac:dyDescent="0.3">
      <c r="E315" s="53"/>
      <c r="F315" s="53"/>
      <c r="G315" s="53"/>
      <c r="H315" s="53"/>
      <c r="I315" s="54"/>
      <c r="J315" s="53"/>
    </row>
    <row r="316" spans="5:10" x14ac:dyDescent="0.3">
      <c r="E316" s="53"/>
      <c r="F316" s="53"/>
      <c r="G316" s="53"/>
      <c r="H316" s="53"/>
      <c r="I316" s="54"/>
      <c r="J316" s="53"/>
    </row>
    <row r="317" spans="5:10" x14ac:dyDescent="0.3">
      <c r="E317" s="53"/>
      <c r="F317" s="53"/>
      <c r="G317" s="53"/>
      <c r="H317" s="53"/>
      <c r="I317" s="54"/>
      <c r="J317" s="53"/>
    </row>
    <row r="318" spans="5:10" x14ac:dyDescent="0.3">
      <c r="E318" s="53"/>
      <c r="F318" s="53"/>
      <c r="G318" s="53"/>
      <c r="H318" s="53"/>
      <c r="I318" s="54"/>
      <c r="J318" s="53"/>
    </row>
    <row r="319" spans="5:10" x14ac:dyDescent="0.3">
      <c r="E319" s="53"/>
      <c r="F319" s="53"/>
      <c r="G319" s="53"/>
      <c r="H319" s="53"/>
      <c r="I319" s="54"/>
      <c r="J319" s="53"/>
    </row>
    <row r="320" spans="5:10" x14ac:dyDescent="0.3">
      <c r="E320" s="53"/>
      <c r="F320" s="53"/>
      <c r="G320" s="53"/>
      <c r="H320" s="53"/>
      <c r="I320" s="54"/>
      <c r="J320" s="53"/>
    </row>
    <row r="321" spans="5:10" x14ac:dyDescent="0.3">
      <c r="E321" s="53"/>
      <c r="F321" s="53"/>
      <c r="G321" s="53"/>
      <c r="H321" s="53"/>
      <c r="I321" s="54"/>
      <c r="J321" s="53"/>
    </row>
    <row r="322" spans="5:10" x14ac:dyDescent="0.3">
      <c r="E322" s="53"/>
      <c r="F322" s="53"/>
      <c r="G322" s="53"/>
      <c r="H322" s="53"/>
      <c r="I322" s="54"/>
      <c r="J322" s="53"/>
    </row>
    <row r="323" spans="5:10" x14ac:dyDescent="0.3">
      <c r="E323" s="53"/>
      <c r="F323" s="53"/>
      <c r="G323" s="53"/>
      <c r="H323" s="53"/>
      <c r="I323" s="54"/>
      <c r="J323" s="53"/>
    </row>
    <row r="324" spans="5:10" x14ac:dyDescent="0.3">
      <c r="E324" s="53"/>
      <c r="F324" s="53"/>
      <c r="G324" s="53"/>
      <c r="H324" s="53"/>
      <c r="I324" s="54"/>
      <c r="J324" s="53"/>
    </row>
    <row r="325" spans="5:10" x14ac:dyDescent="0.3">
      <c r="E325" s="53"/>
      <c r="F325" s="53"/>
      <c r="G325" s="53"/>
      <c r="H325" s="53"/>
      <c r="I325" s="54"/>
      <c r="J325" s="53"/>
    </row>
    <row r="326" spans="5:10" x14ac:dyDescent="0.3">
      <c r="E326" s="53"/>
      <c r="F326" s="53"/>
      <c r="G326" s="53"/>
      <c r="H326" s="53"/>
      <c r="I326" s="54"/>
      <c r="J326" s="53"/>
    </row>
    <row r="327" spans="5:10" x14ac:dyDescent="0.3">
      <c r="E327" s="53"/>
      <c r="F327" s="53"/>
      <c r="G327" s="53"/>
      <c r="H327" s="53"/>
      <c r="I327" s="54"/>
      <c r="J327" s="53"/>
    </row>
    <row r="328" spans="5:10" x14ac:dyDescent="0.3">
      <c r="E328" s="53"/>
      <c r="F328" s="53"/>
      <c r="G328" s="53"/>
      <c r="H328" s="53"/>
      <c r="I328" s="54"/>
      <c r="J328" s="53"/>
    </row>
    <row r="329" spans="5:10" x14ac:dyDescent="0.3">
      <c r="E329" s="53"/>
      <c r="F329" s="53"/>
      <c r="G329" s="53"/>
      <c r="H329" s="53"/>
      <c r="I329" s="54"/>
      <c r="J329" s="53"/>
    </row>
    <row r="330" spans="5:10" x14ac:dyDescent="0.3">
      <c r="E330" s="53"/>
      <c r="F330" s="53"/>
      <c r="G330" s="53"/>
      <c r="H330" s="53"/>
      <c r="I330" s="54"/>
      <c r="J330" s="53"/>
    </row>
    <row r="331" spans="5:10" x14ac:dyDescent="0.3">
      <c r="E331" s="53"/>
      <c r="F331" s="53"/>
      <c r="G331" s="53"/>
      <c r="H331" s="53"/>
      <c r="I331" s="54"/>
      <c r="J331" s="53"/>
    </row>
    <row r="332" spans="5:10" x14ac:dyDescent="0.3">
      <c r="E332" s="53"/>
      <c r="F332" s="53"/>
      <c r="G332" s="53"/>
      <c r="H332" s="53"/>
      <c r="I332" s="54"/>
      <c r="J332" s="53"/>
    </row>
    <row r="333" spans="5:10" x14ac:dyDescent="0.3">
      <c r="E333" s="53"/>
      <c r="F333" s="53"/>
      <c r="G333" s="53"/>
      <c r="H333" s="53"/>
      <c r="I333" s="54"/>
      <c r="J333" s="53"/>
    </row>
    <row r="334" spans="5:10" x14ac:dyDescent="0.3">
      <c r="E334" s="53"/>
      <c r="F334" s="53"/>
      <c r="G334" s="53"/>
      <c r="H334" s="53"/>
      <c r="I334" s="54"/>
      <c r="J334" s="53"/>
    </row>
    <row r="335" spans="5:10" x14ac:dyDescent="0.3">
      <c r="E335" s="53"/>
      <c r="F335" s="53"/>
      <c r="G335" s="53"/>
      <c r="H335" s="53"/>
      <c r="I335" s="54"/>
      <c r="J335" s="53"/>
    </row>
    <row r="336" spans="5:10" x14ac:dyDescent="0.3">
      <c r="E336" s="53"/>
      <c r="F336" s="53"/>
      <c r="G336" s="53"/>
      <c r="H336" s="53"/>
      <c r="I336" s="54"/>
      <c r="J336" s="53"/>
    </row>
    <row r="337" spans="5:10" x14ac:dyDescent="0.3">
      <c r="E337" s="53"/>
      <c r="F337" s="53"/>
      <c r="G337" s="53"/>
      <c r="H337" s="53"/>
      <c r="I337" s="54"/>
      <c r="J337" s="53"/>
    </row>
    <row r="338" spans="5:10" x14ac:dyDescent="0.3">
      <c r="E338" s="53"/>
      <c r="F338" s="53"/>
      <c r="G338" s="53"/>
      <c r="H338" s="53"/>
      <c r="I338" s="54"/>
      <c r="J338" s="53"/>
    </row>
    <row r="339" spans="5:10" x14ac:dyDescent="0.3">
      <c r="E339" s="53"/>
      <c r="F339" s="53"/>
      <c r="G339" s="53"/>
      <c r="H339" s="53"/>
      <c r="I339" s="54"/>
      <c r="J339" s="53"/>
    </row>
    <row r="340" spans="5:10" x14ac:dyDescent="0.3">
      <c r="E340" s="53"/>
      <c r="F340" s="53"/>
      <c r="G340" s="53"/>
      <c r="H340" s="53"/>
      <c r="I340" s="54"/>
      <c r="J340" s="53"/>
    </row>
    <row r="341" spans="5:10" x14ac:dyDescent="0.3">
      <c r="E341" s="53"/>
      <c r="F341" s="53"/>
      <c r="G341" s="53"/>
      <c r="H341" s="53"/>
      <c r="I341" s="54"/>
      <c r="J341" s="53"/>
    </row>
    <row r="342" spans="5:10" x14ac:dyDescent="0.3">
      <c r="E342" s="53"/>
      <c r="F342" s="53"/>
      <c r="G342" s="53"/>
      <c r="H342" s="53"/>
      <c r="I342" s="54"/>
      <c r="J342" s="53"/>
    </row>
    <row r="343" spans="5:10" x14ac:dyDescent="0.3">
      <c r="E343" s="53"/>
      <c r="F343" s="53"/>
      <c r="G343" s="53"/>
      <c r="H343" s="53"/>
      <c r="I343" s="54"/>
      <c r="J343" s="53"/>
    </row>
    <row r="344" spans="5:10" x14ac:dyDescent="0.3">
      <c r="E344" s="53"/>
      <c r="F344" s="53"/>
      <c r="G344" s="53"/>
      <c r="H344" s="53"/>
      <c r="I344" s="54"/>
      <c r="J344" s="53"/>
    </row>
    <row r="345" spans="5:10" x14ac:dyDescent="0.3">
      <c r="E345" s="53"/>
      <c r="F345" s="53"/>
      <c r="G345" s="53"/>
      <c r="H345" s="53"/>
      <c r="I345" s="54"/>
      <c r="J345" s="53"/>
    </row>
    <row r="346" spans="5:10" x14ac:dyDescent="0.3">
      <c r="E346" s="53"/>
      <c r="F346" s="53"/>
      <c r="G346" s="53"/>
      <c r="H346" s="53"/>
      <c r="I346" s="54"/>
      <c r="J346" s="53"/>
    </row>
    <row r="347" spans="5:10" x14ac:dyDescent="0.3">
      <c r="E347" s="53"/>
      <c r="F347" s="53"/>
      <c r="G347" s="53"/>
      <c r="H347" s="53"/>
      <c r="I347" s="54"/>
      <c r="J347" s="53"/>
    </row>
    <row r="348" spans="5:10" x14ac:dyDescent="0.3">
      <c r="E348" s="53"/>
      <c r="F348" s="53"/>
      <c r="G348" s="53"/>
      <c r="H348" s="53"/>
      <c r="I348" s="54"/>
      <c r="J348" s="53"/>
    </row>
    <row r="349" spans="5:10" x14ac:dyDescent="0.3">
      <c r="E349" s="53"/>
      <c r="F349" s="53"/>
      <c r="G349" s="53"/>
      <c r="H349" s="53"/>
      <c r="I349" s="54"/>
      <c r="J349" s="53"/>
    </row>
    <row r="350" spans="5:10" x14ac:dyDescent="0.3">
      <c r="E350" s="53"/>
      <c r="F350" s="53"/>
      <c r="G350" s="53"/>
      <c r="H350" s="53"/>
      <c r="I350" s="54"/>
      <c r="J350" s="53"/>
    </row>
    <row r="351" spans="5:10" x14ac:dyDescent="0.3">
      <c r="E351" s="53"/>
      <c r="F351" s="53"/>
      <c r="G351" s="53"/>
      <c r="H351" s="53"/>
      <c r="I351" s="54"/>
      <c r="J351" s="53"/>
    </row>
    <row r="352" spans="5:10" x14ac:dyDescent="0.3">
      <c r="E352" s="53"/>
      <c r="F352" s="53"/>
      <c r="G352" s="53"/>
      <c r="H352" s="53"/>
      <c r="I352" s="54"/>
      <c r="J352" s="53"/>
    </row>
    <row r="353" spans="5:10" x14ac:dyDescent="0.3">
      <c r="E353" s="53"/>
      <c r="F353" s="53"/>
      <c r="G353" s="53"/>
      <c r="H353" s="53"/>
      <c r="I353" s="54"/>
      <c r="J353" s="53"/>
    </row>
    <row r="354" spans="5:10" x14ac:dyDescent="0.3">
      <c r="E354" s="53"/>
      <c r="F354" s="53"/>
      <c r="G354" s="53"/>
      <c r="H354" s="53"/>
      <c r="I354" s="54"/>
      <c r="J354" s="53"/>
    </row>
    <row r="355" spans="5:10" x14ac:dyDescent="0.3">
      <c r="E355" s="53"/>
      <c r="F355" s="53"/>
      <c r="G355" s="53"/>
      <c r="H355" s="53"/>
      <c r="I355" s="54"/>
      <c r="J355" s="53"/>
    </row>
    <row r="356" spans="5:10" x14ac:dyDescent="0.3">
      <c r="E356" s="53"/>
      <c r="F356" s="53"/>
      <c r="G356" s="53"/>
      <c r="H356" s="53"/>
      <c r="I356" s="54"/>
      <c r="J356" s="53"/>
    </row>
    <row r="357" spans="5:10" x14ac:dyDescent="0.3">
      <c r="E357" s="53"/>
      <c r="F357" s="53"/>
      <c r="G357" s="53"/>
      <c r="H357" s="53"/>
      <c r="I357" s="54"/>
      <c r="J357" s="53"/>
    </row>
    <row r="358" spans="5:10" x14ac:dyDescent="0.3">
      <c r="E358" s="53"/>
      <c r="F358" s="53"/>
      <c r="G358" s="53"/>
      <c r="H358" s="53"/>
      <c r="I358" s="54"/>
      <c r="J358" s="53"/>
    </row>
    <row r="359" spans="5:10" x14ac:dyDescent="0.3">
      <c r="E359" s="53"/>
      <c r="F359" s="53"/>
      <c r="G359" s="53"/>
      <c r="H359" s="53"/>
      <c r="I359" s="54"/>
      <c r="J359" s="53"/>
    </row>
    <row r="360" spans="5:10" x14ac:dyDescent="0.3">
      <c r="E360" s="53"/>
      <c r="F360" s="53"/>
      <c r="G360" s="53"/>
      <c r="H360" s="53"/>
      <c r="I360" s="54"/>
      <c r="J360" s="53"/>
    </row>
    <row r="361" spans="5:10" x14ac:dyDescent="0.3">
      <c r="E361" s="53"/>
      <c r="F361" s="53"/>
      <c r="G361" s="53"/>
      <c r="H361" s="53"/>
      <c r="I361" s="54"/>
      <c r="J361" s="53"/>
    </row>
    <row r="362" spans="5:10" x14ac:dyDescent="0.3">
      <c r="E362" s="53"/>
      <c r="F362" s="53"/>
      <c r="G362" s="53"/>
      <c r="H362" s="53"/>
      <c r="I362" s="54"/>
      <c r="J362" s="53"/>
    </row>
    <row r="363" spans="5:10" x14ac:dyDescent="0.3">
      <c r="E363" s="53"/>
      <c r="F363" s="53"/>
      <c r="G363" s="53"/>
      <c r="H363" s="53"/>
      <c r="I363" s="54"/>
      <c r="J363" s="53"/>
    </row>
    <row r="364" spans="5:10" x14ac:dyDescent="0.3">
      <c r="E364" s="53"/>
      <c r="F364" s="53"/>
      <c r="G364" s="53"/>
      <c r="H364" s="53"/>
      <c r="I364" s="54"/>
      <c r="J364" s="53"/>
    </row>
    <row r="365" spans="5:10" x14ac:dyDescent="0.3">
      <c r="E365" s="53"/>
      <c r="F365" s="53"/>
      <c r="G365" s="53"/>
      <c r="H365" s="53"/>
      <c r="I365" s="54"/>
      <c r="J365" s="53"/>
    </row>
    <row r="366" spans="5:10" x14ac:dyDescent="0.3">
      <c r="E366" s="53"/>
      <c r="F366" s="53"/>
      <c r="G366" s="53"/>
      <c r="H366" s="53"/>
      <c r="I366" s="54"/>
      <c r="J366" s="53"/>
    </row>
    <row r="367" spans="5:10" x14ac:dyDescent="0.3">
      <c r="E367" s="53"/>
      <c r="F367" s="53"/>
      <c r="G367" s="53"/>
      <c r="H367" s="53"/>
      <c r="I367" s="54"/>
      <c r="J367" s="53"/>
    </row>
    <row r="368" spans="5:10" x14ac:dyDescent="0.3">
      <c r="E368" s="53"/>
      <c r="F368" s="53"/>
      <c r="G368" s="53"/>
      <c r="H368" s="53"/>
      <c r="I368" s="54"/>
      <c r="J368" s="53"/>
    </row>
    <row r="369" spans="5:10" x14ac:dyDescent="0.3">
      <c r="E369" s="53"/>
      <c r="F369" s="53"/>
      <c r="G369" s="53"/>
      <c r="H369" s="53"/>
      <c r="I369" s="54"/>
      <c r="J369" s="53"/>
    </row>
    <row r="370" spans="5:10" x14ac:dyDescent="0.3">
      <c r="E370" s="53"/>
      <c r="F370" s="53"/>
      <c r="G370" s="53"/>
      <c r="H370" s="53"/>
      <c r="I370" s="54"/>
      <c r="J370" s="53"/>
    </row>
    <row r="371" spans="5:10" x14ac:dyDescent="0.3">
      <c r="E371" s="53"/>
      <c r="F371" s="53"/>
      <c r="G371" s="53"/>
      <c r="H371" s="53"/>
      <c r="I371" s="54"/>
      <c r="J371" s="53"/>
    </row>
    <row r="372" spans="5:10" x14ac:dyDescent="0.3">
      <c r="E372" s="53"/>
      <c r="F372" s="53"/>
      <c r="G372" s="53"/>
      <c r="H372" s="53"/>
      <c r="I372" s="54"/>
      <c r="J372" s="53"/>
    </row>
    <row r="373" spans="5:10" x14ac:dyDescent="0.3">
      <c r="E373" s="53"/>
      <c r="F373" s="53"/>
      <c r="G373" s="53"/>
      <c r="H373" s="53"/>
      <c r="I373" s="54"/>
      <c r="J373" s="53"/>
    </row>
    <row r="374" spans="5:10" x14ac:dyDescent="0.3">
      <c r="E374" s="53"/>
      <c r="F374" s="53"/>
      <c r="G374" s="53"/>
      <c r="H374" s="53"/>
      <c r="I374" s="54"/>
      <c r="J374" s="53"/>
    </row>
    <row r="375" spans="5:10" x14ac:dyDescent="0.3">
      <c r="E375" s="53"/>
      <c r="F375" s="53"/>
      <c r="G375" s="53"/>
      <c r="H375" s="53"/>
      <c r="I375" s="54"/>
      <c r="J375" s="53"/>
    </row>
    <row r="376" spans="5:10" x14ac:dyDescent="0.3">
      <c r="E376" s="53"/>
      <c r="F376" s="53"/>
      <c r="G376" s="53"/>
      <c r="H376" s="53"/>
      <c r="I376" s="54"/>
      <c r="J376" s="53"/>
    </row>
    <row r="377" spans="5:10" x14ac:dyDescent="0.3">
      <c r="E377" s="53"/>
      <c r="F377" s="53"/>
      <c r="G377" s="53"/>
      <c r="H377" s="53"/>
      <c r="I377" s="54"/>
      <c r="J377" s="53"/>
    </row>
    <row r="378" spans="5:10" x14ac:dyDescent="0.3">
      <c r="E378" s="53"/>
      <c r="F378" s="53"/>
      <c r="G378" s="53"/>
      <c r="H378" s="53"/>
      <c r="I378" s="54"/>
      <c r="J378" s="53"/>
    </row>
    <row r="379" spans="5:10" x14ac:dyDescent="0.3">
      <c r="E379" s="53"/>
      <c r="F379" s="53"/>
      <c r="G379" s="53"/>
      <c r="H379" s="53"/>
      <c r="I379" s="54"/>
      <c r="J379" s="53"/>
    </row>
    <row r="380" spans="5:10" x14ac:dyDescent="0.3">
      <c r="E380" s="53"/>
      <c r="F380" s="53"/>
      <c r="G380" s="53"/>
      <c r="H380" s="53"/>
      <c r="I380" s="54"/>
      <c r="J380" s="53"/>
    </row>
    <row r="381" spans="5:10" x14ac:dyDescent="0.3">
      <c r="E381" s="53"/>
      <c r="F381" s="53"/>
      <c r="G381" s="53"/>
      <c r="H381" s="53"/>
      <c r="I381" s="54"/>
      <c r="J381" s="53"/>
    </row>
    <row r="382" spans="5:10" x14ac:dyDescent="0.3">
      <c r="E382" s="53"/>
      <c r="F382" s="53"/>
      <c r="G382" s="53"/>
      <c r="H382" s="53"/>
      <c r="I382" s="54"/>
      <c r="J382" s="53"/>
    </row>
    <row r="383" spans="5:10" x14ac:dyDescent="0.3">
      <c r="E383" s="53"/>
      <c r="F383" s="53"/>
      <c r="G383" s="53"/>
      <c r="H383" s="53"/>
      <c r="I383" s="54"/>
      <c r="J383" s="53"/>
    </row>
    <row r="384" spans="5:10" x14ac:dyDescent="0.3">
      <c r="E384" s="53"/>
      <c r="F384" s="53"/>
      <c r="G384" s="53"/>
      <c r="H384" s="53"/>
      <c r="I384" s="54"/>
      <c r="J384" s="53"/>
    </row>
    <row r="385" spans="5:10" x14ac:dyDescent="0.3">
      <c r="E385" s="53"/>
      <c r="F385" s="53"/>
      <c r="G385" s="53"/>
      <c r="H385" s="53"/>
      <c r="I385" s="54"/>
      <c r="J385" s="53"/>
    </row>
    <row r="386" spans="5:10" x14ac:dyDescent="0.3">
      <c r="E386" s="53"/>
      <c r="F386" s="53"/>
      <c r="G386" s="53"/>
      <c r="H386" s="53"/>
      <c r="I386" s="54"/>
      <c r="J386" s="53"/>
    </row>
    <row r="387" spans="5:10" x14ac:dyDescent="0.3">
      <c r="E387" s="53"/>
      <c r="F387" s="53"/>
      <c r="G387" s="53"/>
      <c r="H387" s="53"/>
      <c r="I387" s="54"/>
      <c r="J387" s="53"/>
    </row>
    <row r="388" spans="5:10" x14ac:dyDescent="0.3">
      <c r="E388" s="53"/>
      <c r="F388" s="53"/>
      <c r="G388" s="53"/>
      <c r="H388" s="53"/>
      <c r="I388" s="54"/>
      <c r="J388" s="53"/>
    </row>
    <row r="389" spans="5:10" x14ac:dyDescent="0.3">
      <c r="E389" s="53"/>
      <c r="F389" s="53"/>
      <c r="G389" s="53"/>
      <c r="H389" s="53"/>
      <c r="I389" s="54"/>
      <c r="J389" s="53"/>
    </row>
    <row r="390" spans="5:10" x14ac:dyDescent="0.3">
      <c r="E390" s="53"/>
      <c r="F390" s="53"/>
      <c r="G390" s="53"/>
      <c r="H390" s="53"/>
      <c r="I390" s="54"/>
      <c r="J390" s="53"/>
    </row>
    <row r="391" spans="5:10" x14ac:dyDescent="0.3">
      <c r="E391" s="53"/>
      <c r="F391" s="53"/>
      <c r="G391" s="53"/>
      <c r="H391" s="53"/>
      <c r="I391" s="54"/>
      <c r="J391" s="53"/>
    </row>
    <row r="392" spans="5:10" x14ac:dyDescent="0.3">
      <c r="E392" s="53"/>
      <c r="F392" s="53"/>
      <c r="G392" s="53"/>
      <c r="H392" s="53"/>
      <c r="I392" s="54"/>
      <c r="J392" s="53"/>
    </row>
    <row r="393" spans="5:10" x14ac:dyDescent="0.3">
      <c r="E393" s="53"/>
      <c r="F393" s="53"/>
      <c r="G393" s="53"/>
      <c r="H393" s="53"/>
      <c r="I393" s="54"/>
      <c r="J393" s="53"/>
    </row>
    <row r="394" spans="5:10" x14ac:dyDescent="0.3">
      <c r="E394" s="53"/>
      <c r="F394" s="53"/>
      <c r="G394" s="53"/>
      <c r="H394" s="53"/>
      <c r="I394" s="54"/>
      <c r="J394" s="53"/>
    </row>
    <row r="395" spans="5:10" x14ac:dyDescent="0.3">
      <c r="E395" s="53"/>
      <c r="F395" s="53"/>
      <c r="G395" s="53"/>
      <c r="H395" s="53"/>
      <c r="I395" s="54"/>
      <c r="J395" s="53"/>
    </row>
    <row r="396" spans="5:10" x14ac:dyDescent="0.3">
      <c r="E396" s="53"/>
      <c r="F396" s="53"/>
      <c r="G396" s="53"/>
      <c r="H396" s="53"/>
      <c r="I396" s="54"/>
      <c r="J396" s="53"/>
    </row>
    <row r="397" spans="5:10" x14ac:dyDescent="0.3">
      <c r="E397" s="53"/>
      <c r="F397" s="53"/>
      <c r="G397" s="53"/>
      <c r="H397" s="53"/>
      <c r="I397" s="54"/>
      <c r="J397" s="53"/>
    </row>
    <row r="398" spans="5:10" x14ac:dyDescent="0.3">
      <c r="E398" s="53"/>
      <c r="F398" s="53"/>
      <c r="G398" s="53"/>
      <c r="H398" s="53"/>
      <c r="I398" s="54"/>
      <c r="J398" s="53"/>
    </row>
    <row r="399" spans="5:10" x14ac:dyDescent="0.3">
      <c r="E399" s="53"/>
      <c r="F399" s="53"/>
      <c r="G399" s="53"/>
      <c r="H399" s="53"/>
      <c r="I399" s="54"/>
      <c r="J399" s="53"/>
    </row>
    <row r="400" spans="5:10" x14ac:dyDescent="0.3">
      <c r="E400" s="53"/>
      <c r="F400" s="53"/>
      <c r="G400" s="53"/>
      <c r="H400" s="53"/>
      <c r="I400" s="54"/>
      <c r="J400" s="53"/>
    </row>
    <row r="401" spans="5:10" x14ac:dyDescent="0.3">
      <c r="E401" s="53"/>
      <c r="F401" s="53"/>
      <c r="G401" s="53"/>
      <c r="H401" s="53"/>
      <c r="I401" s="54"/>
      <c r="J401" s="53"/>
    </row>
    <row r="402" spans="5:10" x14ac:dyDescent="0.3">
      <c r="E402" s="53"/>
      <c r="F402" s="53"/>
      <c r="G402" s="53"/>
      <c r="H402" s="53"/>
      <c r="I402" s="54"/>
      <c r="J402" s="53"/>
    </row>
    <row r="403" spans="5:10" x14ac:dyDescent="0.3">
      <c r="E403" s="53"/>
      <c r="F403" s="53"/>
      <c r="G403" s="53"/>
      <c r="H403" s="53"/>
      <c r="I403" s="54"/>
      <c r="J403" s="53"/>
    </row>
    <row r="404" spans="5:10" x14ac:dyDescent="0.3">
      <c r="E404" s="53"/>
      <c r="F404" s="53"/>
      <c r="G404" s="53"/>
      <c r="H404" s="53"/>
      <c r="I404" s="54"/>
      <c r="J404" s="53"/>
    </row>
    <row r="405" spans="5:10" x14ac:dyDescent="0.3">
      <c r="E405" s="53"/>
      <c r="F405" s="53"/>
      <c r="G405" s="53"/>
      <c r="H405" s="53"/>
      <c r="I405" s="54"/>
      <c r="J405" s="53"/>
    </row>
    <row r="406" spans="5:10" x14ac:dyDescent="0.3">
      <c r="E406" s="53"/>
      <c r="F406" s="53"/>
      <c r="G406" s="53"/>
      <c r="H406" s="53"/>
      <c r="I406" s="54"/>
      <c r="J406" s="53"/>
    </row>
    <row r="407" spans="5:10" x14ac:dyDescent="0.3">
      <c r="E407" s="53"/>
      <c r="F407" s="53"/>
      <c r="G407" s="53"/>
      <c r="H407" s="53"/>
      <c r="I407" s="54"/>
      <c r="J407" s="53"/>
    </row>
    <row r="408" spans="5:10" x14ac:dyDescent="0.3">
      <c r="E408" s="53"/>
      <c r="F408" s="53"/>
      <c r="G408" s="53"/>
      <c r="H408" s="53"/>
      <c r="I408" s="54"/>
      <c r="J408" s="53"/>
    </row>
    <row r="409" spans="5:10" x14ac:dyDescent="0.3">
      <c r="E409" s="53"/>
      <c r="F409" s="53"/>
      <c r="G409" s="53"/>
      <c r="H409" s="53"/>
      <c r="I409" s="54"/>
      <c r="J409" s="53"/>
    </row>
    <row r="410" spans="5:10" x14ac:dyDescent="0.3">
      <c r="E410" s="53"/>
      <c r="F410" s="53"/>
      <c r="G410" s="53"/>
      <c r="H410" s="53"/>
      <c r="I410" s="54"/>
      <c r="J410" s="53"/>
    </row>
    <row r="411" spans="5:10" x14ac:dyDescent="0.3">
      <c r="E411" s="53"/>
      <c r="F411" s="53"/>
      <c r="G411" s="53"/>
      <c r="H411" s="53"/>
      <c r="I411" s="54"/>
      <c r="J411" s="53"/>
    </row>
    <row r="412" spans="5:10" x14ac:dyDescent="0.3">
      <c r="E412" s="53"/>
      <c r="F412" s="53"/>
      <c r="G412" s="53"/>
      <c r="H412" s="53"/>
      <c r="I412" s="54"/>
      <c r="J412" s="53"/>
    </row>
    <row r="413" spans="5:10" x14ac:dyDescent="0.3">
      <c r="E413" s="53"/>
      <c r="F413" s="53"/>
      <c r="G413" s="53"/>
      <c r="H413" s="53"/>
      <c r="I413" s="54"/>
      <c r="J413" s="53"/>
    </row>
    <row r="414" spans="5:10" x14ac:dyDescent="0.3">
      <c r="E414" s="53"/>
      <c r="F414" s="53"/>
      <c r="G414" s="53"/>
      <c r="H414" s="53"/>
      <c r="I414" s="54"/>
      <c r="J414" s="53"/>
    </row>
    <row r="415" spans="5:10" x14ac:dyDescent="0.3">
      <c r="E415" s="53"/>
      <c r="F415" s="53"/>
      <c r="G415" s="53"/>
      <c r="H415" s="53"/>
      <c r="I415" s="54"/>
      <c r="J415" s="53"/>
    </row>
    <row r="416" spans="5:10" x14ac:dyDescent="0.3">
      <c r="E416" s="53"/>
      <c r="F416" s="53"/>
      <c r="G416" s="53"/>
      <c r="H416" s="53"/>
      <c r="I416" s="54"/>
      <c r="J416" s="53"/>
    </row>
    <row r="417" spans="5:10" x14ac:dyDescent="0.3">
      <c r="E417" s="53"/>
      <c r="F417" s="53"/>
      <c r="G417" s="53"/>
      <c r="H417" s="53"/>
      <c r="I417" s="54"/>
      <c r="J417" s="53"/>
    </row>
    <row r="418" spans="5:10" x14ac:dyDescent="0.3">
      <c r="E418" s="53"/>
      <c r="F418" s="53"/>
      <c r="G418" s="53"/>
      <c r="H418" s="53"/>
      <c r="I418" s="54"/>
      <c r="J418" s="53"/>
    </row>
    <row r="419" spans="5:10" x14ac:dyDescent="0.3">
      <c r="E419" s="53"/>
      <c r="F419" s="53"/>
      <c r="G419" s="53"/>
      <c r="H419" s="53"/>
      <c r="I419" s="54"/>
      <c r="J419" s="53"/>
    </row>
    <row r="420" spans="5:10" x14ac:dyDescent="0.3">
      <c r="E420" s="53"/>
      <c r="F420" s="53"/>
      <c r="G420" s="53"/>
      <c r="H420" s="53"/>
      <c r="I420" s="54"/>
      <c r="J420" s="53"/>
    </row>
    <row r="421" spans="5:10" x14ac:dyDescent="0.3">
      <c r="E421" s="53"/>
      <c r="F421" s="53"/>
      <c r="G421" s="53"/>
      <c r="H421" s="53"/>
      <c r="I421" s="54"/>
      <c r="J421" s="53"/>
    </row>
    <row r="422" spans="5:10" x14ac:dyDescent="0.3">
      <c r="E422" s="53"/>
      <c r="F422" s="53"/>
      <c r="G422" s="53"/>
      <c r="H422" s="53"/>
      <c r="I422" s="54"/>
      <c r="J422" s="53"/>
    </row>
    <row r="423" spans="5:10" x14ac:dyDescent="0.3">
      <c r="E423" s="53"/>
      <c r="F423" s="53"/>
      <c r="G423" s="53"/>
      <c r="H423" s="53"/>
      <c r="I423" s="54"/>
      <c r="J423" s="53"/>
    </row>
    <row r="424" spans="5:10" x14ac:dyDescent="0.3">
      <c r="E424" s="53"/>
      <c r="F424" s="53"/>
      <c r="G424" s="53"/>
      <c r="H424" s="53"/>
      <c r="I424" s="54"/>
      <c r="J424" s="53"/>
    </row>
    <row r="425" spans="5:10" x14ac:dyDescent="0.3">
      <c r="E425" s="53"/>
      <c r="F425" s="53"/>
      <c r="G425" s="53"/>
      <c r="H425" s="53"/>
      <c r="I425" s="54"/>
      <c r="J425" s="53"/>
    </row>
    <row r="426" spans="5:10" x14ac:dyDescent="0.3">
      <c r="E426" s="53"/>
      <c r="F426" s="53"/>
      <c r="G426" s="53"/>
      <c r="H426" s="53"/>
      <c r="I426" s="54"/>
      <c r="J426" s="53"/>
    </row>
    <row r="427" spans="5:10" x14ac:dyDescent="0.3">
      <c r="E427" s="53"/>
      <c r="F427" s="53"/>
      <c r="G427" s="53"/>
      <c r="H427" s="53"/>
      <c r="I427" s="54"/>
      <c r="J427" s="53"/>
    </row>
    <row r="428" spans="5:10" x14ac:dyDescent="0.3">
      <c r="E428" s="53"/>
      <c r="F428" s="53"/>
      <c r="G428" s="53"/>
      <c r="H428" s="53"/>
      <c r="I428" s="54"/>
      <c r="J428" s="53"/>
    </row>
    <row r="429" spans="5:10" x14ac:dyDescent="0.3">
      <c r="E429" s="53"/>
      <c r="F429" s="53"/>
      <c r="G429" s="53"/>
      <c r="H429" s="53"/>
      <c r="I429" s="54"/>
      <c r="J429" s="53"/>
    </row>
    <row r="430" spans="5:10" x14ac:dyDescent="0.3">
      <c r="E430" s="53"/>
      <c r="F430" s="53"/>
      <c r="G430" s="53"/>
      <c r="H430" s="53"/>
      <c r="I430" s="54"/>
      <c r="J430" s="53"/>
    </row>
    <row r="431" spans="5:10" x14ac:dyDescent="0.3">
      <c r="E431" s="53"/>
      <c r="F431" s="53"/>
      <c r="G431" s="53"/>
      <c r="H431" s="53"/>
      <c r="I431" s="54"/>
      <c r="J431" s="53"/>
    </row>
    <row r="432" spans="5:10" x14ac:dyDescent="0.3">
      <c r="E432" s="53"/>
      <c r="F432" s="53"/>
      <c r="G432" s="53"/>
      <c r="H432" s="53"/>
      <c r="I432" s="54"/>
      <c r="J432" s="53"/>
    </row>
    <row r="433" spans="5:10" x14ac:dyDescent="0.3">
      <c r="E433" s="53"/>
      <c r="F433" s="53"/>
      <c r="G433" s="53"/>
      <c r="H433" s="53"/>
      <c r="I433" s="54"/>
      <c r="J433" s="53"/>
    </row>
    <row r="434" spans="5:10" x14ac:dyDescent="0.3">
      <c r="E434" s="53"/>
      <c r="F434" s="53"/>
      <c r="G434" s="53"/>
      <c r="H434" s="53"/>
      <c r="I434" s="54"/>
      <c r="J434" s="53"/>
    </row>
    <row r="435" spans="5:10" x14ac:dyDescent="0.3">
      <c r="E435" s="53"/>
      <c r="F435" s="53"/>
      <c r="G435" s="53"/>
      <c r="H435" s="53"/>
      <c r="I435" s="54"/>
      <c r="J435" s="53"/>
    </row>
    <row r="436" spans="5:10" x14ac:dyDescent="0.3">
      <c r="E436" s="53"/>
      <c r="F436" s="53"/>
      <c r="G436" s="53"/>
      <c r="H436" s="53"/>
      <c r="I436" s="54"/>
      <c r="J436" s="53"/>
    </row>
    <row r="437" spans="5:10" x14ac:dyDescent="0.3">
      <c r="E437" s="53"/>
      <c r="F437" s="53"/>
      <c r="G437" s="53"/>
      <c r="H437" s="53"/>
      <c r="I437" s="54"/>
      <c r="J437" s="53"/>
    </row>
    <row r="438" spans="5:10" x14ac:dyDescent="0.3">
      <c r="E438" s="53"/>
      <c r="F438" s="53"/>
      <c r="G438" s="53"/>
      <c r="H438" s="53"/>
      <c r="I438" s="54"/>
      <c r="J438" s="53"/>
    </row>
    <row r="439" spans="5:10" x14ac:dyDescent="0.3">
      <c r="E439" s="53"/>
      <c r="F439" s="53"/>
      <c r="G439" s="53"/>
      <c r="H439" s="53"/>
      <c r="I439" s="54"/>
      <c r="J439" s="53"/>
    </row>
    <row r="440" spans="5:10" x14ac:dyDescent="0.3">
      <c r="E440" s="53"/>
      <c r="F440" s="53"/>
      <c r="G440" s="53"/>
      <c r="H440" s="53"/>
      <c r="I440" s="54"/>
      <c r="J440" s="53"/>
    </row>
    <row r="441" spans="5:10" x14ac:dyDescent="0.3">
      <c r="E441" s="53"/>
      <c r="F441" s="53"/>
      <c r="G441" s="53"/>
      <c r="H441" s="53"/>
      <c r="I441" s="54"/>
      <c r="J441" s="53"/>
    </row>
    <row r="442" spans="5:10" x14ac:dyDescent="0.3">
      <c r="E442" s="53"/>
      <c r="F442" s="53"/>
      <c r="G442" s="53"/>
      <c r="H442" s="53"/>
      <c r="I442" s="54"/>
      <c r="J442" s="53"/>
    </row>
    <row r="443" spans="5:10" x14ac:dyDescent="0.3">
      <c r="E443" s="53"/>
      <c r="F443" s="53"/>
      <c r="G443" s="53"/>
      <c r="H443" s="53"/>
      <c r="I443" s="54"/>
      <c r="J443" s="53"/>
    </row>
    <row r="444" spans="5:10" x14ac:dyDescent="0.3">
      <c r="E444" s="53"/>
      <c r="F444" s="53"/>
      <c r="G444" s="53"/>
      <c r="H444" s="53"/>
      <c r="I444" s="54"/>
      <c r="J444" s="53"/>
    </row>
    <row r="445" spans="5:10" x14ac:dyDescent="0.3">
      <c r="E445" s="53"/>
      <c r="F445" s="53"/>
      <c r="G445" s="53"/>
      <c r="H445" s="53"/>
      <c r="I445" s="54"/>
      <c r="J445" s="53"/>
    </row>
    <row r="446" spans="5:10" x14ac:dyDescent="0.3">
      <c r="E446" s="53"/>
      <c r="F446" s="53"/>
      <c r="G446" s="53"/>
      <c r="H446" s="53"/>
      <c r="I446" s="54"/>
      <c r="J446" s="53"/>
    </row>
    <row r="447" spans="5:10" x14ac:dyDescent="0.3">
      <c r="E447" s="53"/>
      <c r="F447" s="53"/>
      <c r="G447" s="53"/>
      <c r="H447" s="53"/>
      <c r="I447" s="54"/>
      <c r="J447" s="53"/>
    </row>
    <row r="448" spans="5:10" x14ac:dyDescent="0.3">
      <c r="E448" s="53"/>
      <c r="F448" s="53"/>
      <c r="G448" s="53"/>
      <c r="H448" s="53"/>
      <c r="I448" s="54"/>
      <c r="J448" s="53"/>
    </row>
    <row r="449" spans="5:10" x14ac:dyDescent="0.3">
      <c r="E449" s="53"/>
      <c r="F449" s="53"/>
      <c r="G449" s="53"/>
      <c r="H449" s="53"/>
      <c r="I449" s="54"/>
      <c r="J449" s="53"/>
    </row>
    <row r="450" spans="5:10" x14ac:dyDescent="0.3">
      <c r="E450" s="53"/>
      <c r="F450" s="53"/>
      <c r="G450" s="53"/>
      <c r="H450" s="53"/>
      <c r="I450" s="54"/>
      <c r="J450" s="53"/>
    </row>
    <row r="451" spans="5:10" x14ac:dyDescent="0.3">
      <c r="E451" s="53"/>
      <c r="F451" s="53"/>
      <c r="G451" s="53"/>
      <c r="H451" s="53"/>
      <c r="I451" s="54"/>
      <c r="J451" s="53"/>
    </row>
    <row r="452" spans="5:10" x14ac:dyDescent="0.3">
      <c r="E452" s="53"/>
      <c r="F452" s="53"/>
      <c r="G452" s="53"/>
      <c r="H452" s="53"/>
      <c r="I452" s="54"/>
      <c r="J452" s="53"/>
    </row>
    <row r="453" spans="5:10" x14ac:dyDescent="0.3">
      <c r="E453" s="53"/>
      <c r="F453" s="53"/>
      <c r="G453" s="53"/>
      <c r="H453" s="53"/>
      <c r="I453" s="54"/>
      <c r="J453" s="53"/>
    </row>
    <row r="454" spans="5:10" x14ac:dyDescent="0.3">
      <c r="E454" s="53"/>
      <c r="F454" s="53"/>
      <c r="G454" s="53"/>
      <c r="H454" s="53"/>
      <c r="I454" s="54"/>
      <c r="J454" s="53"/>
    </row>
    <row r="455" spans="5:10" x14ac:dyDescent="0.3">
      <c r="E455" s="53"/>
      <c r="F455" s="53"/>
      <c r="G455" s="53"/>
      <c r="H455" s="53"/>
      <c r="I455" s="54"/>
      <c r="J455" s="53"/>
    </row>
    <row r="456" spans="5:10" x14ac:dyDescent="0.3">
      <c r="E456" s="53"/>
      <c r="F456" s="53"/>
      <c r="G456" s="53"/>
      <c r="H456" s="53"/>
      <c r="I456" s="54"/>
      <c r="J456" s="53"/>
    </row>
    <row r="457" spans="5:10" x14ac:dyDescent="0.3">
      <c r="E457" s="53"/>
      <c r="F457" s="53"/>
      <c r="G457" s="53"/>
      <c r="H457" s="53"/>
      <c r="I457" s="54"/>
      <c r="J457" s="53"/>
    </row>
    <row r="458" spans="5:10" x14ac:dyDescent="0.3">
      <c r="E458" s="53"/>
      <c r="F458" s="53"/>
      <c r="G458" s="53"/>
      <c r="H458" s="53"/>
      <c r="I458" s="54"/>
      <c r="J458" s="53"/>
    </row>
    <row r="459" spans="5:10" x14ac:dyDescent="0.3">
      <c r="E459" s="53"/>
      <c r="F459" s="53"/>
      <c r="G459" s="53"/>
      <c r="H459" s="53"/>
      <c r="I459" s="54"/>
      <c r="J459" s="53"/>
    </row>
    <row r="460" spans="5:10" x14ac:dyDescent="0.3">
      <c r="E460" s="53"/>
      <c r="F460" s="53"/>
      <c r="G460" s="53"/>
      <c r="H460" s="53"/>
      <c r="I460" s="54"/>
      <c r="J460" s="53"/>
    </row>
    <row r="461" spans="5:10" x14ac:dyDescent="0.3">
      <c r="E461" s="53"/>
      <c r="F461" s="53"/>
      <c r="G461" s="53"/>
      <c r="H461" s="53"/>
      <c r="I461" s="54"/>
      <c r="J461" s="53"/>
    </row>
    <row r="462" spans="5:10" x14ac:dyDescent="0.3">
      <c r="E462" s="53"/>
      <c r="F462" s="53"/>
      <c r="G462" s="53"/>
      <c r="H462" s="53"/>
      <c r="I462" s="54"/>
      <c r="J462" s="53"/>
    </row>
    <row r="463" spans="5:10" x14ac:dyDescent="0.3">
      <c r="E463" s="53"/>
      <c r="F463" s="53"/>
      <c r="G463" s="53"/>
      <c r="H463" s="53"/>
      <c r="I463" s="54"/>
      <c r="J463" s="53"/>
    </row>
    <row r="464" spans="5:10" x14ac:dyDescent="0.3">
      <c r="E464" s="53"/>
      <c r="F464" s="53"/>
      <c r="G464" s="53"/>
      <c r="H464" s="53"/>
      <c r="I464" s="54"/>
      <c r="J464" s="53"/>
    </row>
    <row r="465" spans="5:10" x14ac:dyDescent="0.3">
      <c r="E465" s="53"/>
      <c r="F465" s="53"/>
      <c r="G465" s="53"/>
      <c r="H465" s="53"/>
      <c r="I465" s="54"/>
      <c r="J465" s="53"/>
    </row>
    <row r="466" spans="5:10" x14ac:dyDescent="0.3">
      <c r="E466" s="53"/>
      <c r="F466" s="53"/>
      <c r="G466" s="53"/>
      <c r="H466" s="53"/>
      <c r="I466" s="54"/>
      <c r="J466" s="53"/>
    </row>
    <row r="467" spans="5:10" x14ac:dyDescent="0.3">
      <c r="E467" s="53"/>
      <c r="F467" s="53"/>
      <c r="G467" s="53"/>
      <c r="H467" s="53"/>
      <c r="I467" s="54"/>
      <c r="J467" s="53"/>
    </row>
    <row r="468" spans="5:10" x14ac:dyDescent="0.3">
      <c r="E468" s="53"/>
      <c r="F468" s="53"/>
      <c r="G468" s="53"/>
      <c r="H468" s="53"/>
      <c r="I468" s="54"/>
      <c r="J468" s="53"/>
    </row>
    <row r="469" spans="5:10" x14ac:dyDescent="0.3">
      <c r="E469" s="53"/>
      <c r="F469" s="53"/>
      <c r="G469" s="53"/>
      <c r="H469" s="53"/>
      <c r="I469" s="54"/>
      <c r="J469" s="53"/>
    </row>
    <row r="470" spans="5:10" x14ac:dyDescent="0.3">
      <c r="E470" s="53"/>
      <c r="F470" s="53"/>
      <c r="G470" s="53"/>
      <c r="H470" s="53"/>
      <c r="I470" s="54"/>
      <c r="J470" s="53"/>
    </row>
    <row r="471" spans="5:10" x14ac:dyDescent="0.3">
      <c r="E471" s="53"/>
      <c r="F471" s="53"/>
      <c r="G471" s="53"/>
      <c r="H471" s="53"/>
      <c r="I471" s="54"/>
      <c r="J471" s="53"/>
    </row>
    <row r="472" spans="5:10" x14ac:dyDescent="0.3">
      <c r="E472" s="53"/>
      <c r="F472" s="53"/>
      <c r="G472" s="53"/>
      <c r="H472" s="53"/>
      <c r="I472" s="54"/>
      <c r="J472" s="53"/>
    </row>
    <row r="473" spans="5:10" x14ac:dyDescent="0.3">
      <c r="E473" s="53"/>
      <c r="F473" s="53"/>
      <c r="G473" s="53"/>
      <c r="H473" s="53"/>
      <c r="I473" s="54"/>
      <c r="J473" s="53"/>
    </row>
    <row r="474" spans="5:10" x14ac:dyDescent="0.3">
      <c r="E474" s="53"/>
      <c r="F474" s="53"/>
      <c r="G474" s="53"/>
      <c r="H474" s="53"/>
      <c r="I474" s="54"/>
      <c r="J474" s="53"/>
    </row>
    <row r="475" spans="5:10" x14ac:dyDescent="0.3">
      <c r="E475" s="53"/>
      <c r="F475" s="53"/>
      <c r="G475" s="53"/>
      <c r="H475" s="53"/>
      <c r="I475" s="54"/>
      <c r="J475" s="53"/>
    </row>
    <row r="476" spans="5:10" x14ac:dyDescent="0.3">
      <c r="E476" s="53"/>
      <c r="F476" s="53"/>
      <c r="G476" s="53"/>
      <c r="H476" s="53"/>
      <c r="I476" s="54"/>
      <c r="J476" s="53"/>
    </row>
    <row r="477" spans="5:10" x14ac:dyDescent="0.3">
      <c r="E477" s="53"/>
      <c r="F477" s="53"/>
      <c r="G477" s="53"/>
      <c r="H477" s="53"/>
      <c r="I477" s="54"/>
      <c r="J477" s="53"/>
    </row>
    <row r="478" spans="5:10" x14ac:dyDescent="0.3">
      <c r="E478" s="53"/>
      <c r="F478" s="53"/>
      <c r="G478" s="53"/>
      <c r="H478" s="53"/>
      <c r="I478" s="54"/>
      <c r="J478" s="53"/>
    </row>
    <row r="479" spans="5:10" x14ac:dyDescent="0.3">
      <c r="E479" s="53"/>
      <c r="F479" s="53"/>
      <c r="G479" s="53"/>
      <c r="H479" s="53"/>
      <c r="I479" s="54"/>
      <c r="J479" s="53"/>
    </row>
    <row r="480" spans="5:10" x14ac:dyDescent="0.3">
      <c r="E480" s="53"/>
      <c r="F480" s="53"/>
      <c r="G480" s="53"/>
      <c r="H480" s="53"/>
      <c r="I480" s="54"/>
      <c r="J480" s="53"/>
    </row>
    <row r="481" spans="5:10" x14ac:dyDescent="0.3">
      <c r="E481" s="53"/>
      <c r="F481" s="53"/>
      <c r="G481" s="53"/>
      <c r="H481" s="53"/>
      <c r="I481" s="54"/>
      <c r="J481" s="53"/>
    </row>
    <row r="482" spans="5:10" x14ac:dyDescent="0.3">
      <c r="E482" s="53"/>
      <c r="F482" s="53"/>
      <c r="G482" s="53"/>
      <c r="H482" s="53"/>
      <c r="I482" s="54"/>
      <c r="J482" s="53"/>
    </row>
    <row r="483" spans="5:10" x14ac:dyDescent="0.3">
      <c r="E483" s="53"/>
      <c r="F483" s="53"/>
      <c r="G483" s="53"/>
      <c r="H483" s="53"/>
      <c r="I483" s="54"/>
      <c r="J483" s="53"/>
    </row>
    <row r="484" spans="5:10" x14ac:dyDescent="0.3">
      <c r="E484" s="53"/>
      <c r="F484" s="53"/>
      <c r="G484" s="53"/>
      <c r="H484" s="53"/>
      <c r="I484" s="54"/>
      <c r="J484" s="53"/>
    </row>
    <row r="485" spans="5:10" x14ac:dyDescent="0.3">
      <c r="E485" s="53"/>
      <c r="F485" s="53"/>
      <c r="G485" s="53"/>
      <c r="H485" s="53"/>
      <c r="I485" s="54"/>
      <c r="J485" s="53"/>
    </row>
    <row r="486" spans="5:10" x14ac:dyDescent="0.3">
      <c r="E486" s="53"/>
      <c r="F486" s="53"/>
      <c r="G486" s="53"/>
      <c r="H486" s="53"/>
      <c r="I486" s="54"/>
      <c r="J486" s="53"/>
    </row>
    <row r="487" spans="5:10" x14ac:dyDescent="0.3">
      <c r="E487" s="53"/>
      <c r="F487" s="53"/>
      <c r="G487" s="53"/>
      <c r="H487" s="53"/>
      <c r="I487" s="54"/>
      <c r="J487" s="53"/>
    </row>
    <row r="488" spans="5:10" x14ac:dyDescent="0.3">
      <c r="E488" s="53"/>
      <c r="F488" s="53"/>
      <c r="G488" s="53"/>
      <c r="H488" s="53"/>
      <c r="I488" s="54"/>
      <c r="J488" s="53"/>
    </row>
    <row r="489" spans="5:10" x14ac:dyDescent="0.3">
      <c r="E489" s="53"/>
      <c r="F489" s="53"/>
      <c r="G489" s="53"/>
      <c r="H489" s="53"/>
      <c r="I489" s="54"/>
      <c r="J489" s="53"/>
    </row>
    <row r="490" spans="5:10" x14ac:dyDescent="0.3">
      <c r="E490" s="53"/>
      <c r="F490" s="53"/>
      <c r="G490" s="53"/>
      <c r="H490" s="53"/>
      <c r="I490" s="54"/>
      <c r="J490" s="53"/>
    </row>
    <row r="491" spans="5:10" x14ac:dyDescent="0.3">
      <c r="E491" s="53"/>
      <c r="F491" s="53"/>
      <c r="G491" s="53"/>
      <c r="H491" s="53"/>
      <c r="I491" s="54"/>
      <c r="J491" s="53"/>
    </row>
    <row r="492" spans="5:10" x14ac:dyDescent="0.3">
      <c r="E492" s="53"/>
      <c r="F492" s="53"/>
      <c r="G492" s="53"/>
      <c r="H492" s="53"/>
      <c r="I492" s="54"/>
      <c r="J492" s="53"/>
    </row>
    <row r="493" spans="5:10" x14ac:dyDescent="0.3">
      <c r="E493" s="53"/>
      <c r="F493" s="53"/>
      <c r="G493" s="53"/>
      <c r="H493" s="53"/>
      <c r="I493" s="54"/>
      <c r="J493" s="53"/>
    </row>
    <row r="494" spans="5:10" x14ac:dyDescent="0.3">
      <c r="E494" s="53"/>
      <c r="F494" s="53"/>
      <c r="G494" s="53"/>
      <c r="H494" s="53"/>
      <c r="I494" s="54"/>
      <c r="J494" s="53"/>
    </row>
    <row r="495" spans="5:10" x14ac:dyDescent="0.3">
      <c r="E495" s="53"/>
      <c r="F495" s="53"/>
      <c r="G495" s="53"/>
      <c r="H495" s="53"/>
      <c r="I495" s="54"/>
      <c r="J495" s="53"/>
    </row>
    <row r="496" spans="5:10" x14ac:dyDescent="0.3">
      <c r="E496" s="53"/>
      <c r="F496" s="53"/>
      <c r="G496" s="53"/>
      <c r="H496" s="53"/>
      <c r="I496" s="54"/>
      <c r="J496" s="53"/>
    </row>
    <row r="497" spans="5:10" x14ac:dyDescent="0.3">
      <c r="E497" s="53"/>
      <c r="F497" s="53"/>
      <c r="G497" s="53"/>
      <c r="H497" s="53"/>
      <c r="I497" s="54"/>
      <c r="J497" s="53"/>
    </row>
    <row r="498" spans="5:10" x14ac:dyDescent="0.3">
      <c r="E498" s="53"/>
      <c r="F498" s="53"/>
      <c r="G498" s="53"/>
      <c r="H498" s="53"/>
      <c r="I498" s="54"/>
      <c r="J498" s="53"/>
    </row>
    <row r="499" spans="5:10" x14ac:dyDescent="0.3">
      <c r="E499" s="53"/>
      <c r="F499" s="53"/>
      <c r="G499" s="53"/>
      <c r="H499" s="53"/>
      <c r="I499" s="54"/>
      <c r="J499" s="53"/>
    </row>
    <row r="500" spans="5:10" x14ac:dyDescent="0.3">
      <c r="E500" s="53"/>
      <c r="F500" s="53"/>
      <c r="G500" s="53"/>
      <c r="H500" s="53"/>
      <c r="I500" s="54"/>
      <c r="J500" s="53"/>
    </row>
    <row r="501" spans="5:10" x14ac:dyDescent="0.3">
      <c r="E501" s="53"/>
      <c r="F501" s="53"/>
      <c r="G501" s="53"/>
      <c r="H501" s="53"/>
      <c r="I501" s="54"/>
      <c r="J501" s="53"/>
    </row>
    <row r="502" spans="5:10" x14ac:dyDescent="0.3">
      <c r="E502" s="53"/>
      <c r="F502" s="53"/>
      <c r="G502" s="53"/>
      <c r="H502" s="53"/>
      <c r="I502" s="54"/>
      <c r="J502" s="53"/>
    </row>
    <row r="503" spans="5:10" x14ac:dyDescent="0.3">
      <c r="E503" s="53"/>
      <c r="F503" s="53"/>
      <c r="G503" s="53"/>
      <c r="H503" s="53"/>
      <c r="I503" s="54"/>
      <c r="J503" s="53"/>
    </row>
    <row r="504" spans="5:10" x14ac:dyDescent="0.3">
      <c r="E504" s="53"/>
      <c r="F504" s="53"/>
      <c r="G504" s="53"/>
      <c r="H504" s="53"/>
      <c r="I504" s="54"/>
      <c r="J504" s="53"/>
    </row>
    <row r="505" spans="5:10" x14ac:dyDescent="0.3">
      <c r="E505" s="53"/>
      <c r="F505" s="53"/>
      <c r="G505" s="53"/>
      <c r="H505" s="53"/>
      <c r="I505" s="54"/>
      <c r="J505" s="53"/>
    </row>
    <row r="506" spans="5:10" x14ac:dyDescent="0.3">
      <c r="E506" s="53"/>
      <c r="F506" s="53"/>
      <c r="G506" s="53"/>
      <c r="H506" s="53"/>
      <c r="I506" s="54"/>
      <c r="J506" s="53"/>
    </row>
    <row r="507" spans="5:10" x14ac:dyDescent="0.3">
      <c r="E507" s="53"/>
      <c r="F507" s="53"/>
      <c r="G507" s="53"/>
      <c r="H507" s="53"/>
      <c r="I507" s="54"/>
      <c r="J507" s="53"/>
    </row>
    <row r="508" spans="5:10" x14ac:dyDescent="0.3">
      <c r="E508" s="53"/>
      <c r="F508" s="53"/>
      <c r="G508" s="53"/>
      <c r="H508" s="53"/>
      <c r="I508" s="54"/>
      <c r="J508" s="53"/>
    </row>
    <row r="509" spans="5:10" x14ac:dyDescent="0.3">
      <c r="E509" s="53"/>
      <c r="F509" s="53"/>
      <c r="G509" s="53"/>
      <c r="H509" s="53"/>
      <c r="I509" s="54"/>
      <c r="J509" s="53"/>
    </row>
    <row r="510" spans="5:10" x14ac:dyDescent="0.3">
      <c r="E510" s="53"/>
      <c r="F510" s="53"/>
      <c r="G510" s="53"/>
      <c r="H510" s="53"/>
      <c r="I510" s="54"/>
      <c r="J510" s="53"/>
    </row>
    <row r="511" spans="5:10" x14ac:dyDescent="0.3">
      <c r="E511" s="53"/>
      <c r="F511" s="53"/>
      <c r="G511" s="53"/>
      <c r="H511" s="53"/>
      <c r="I511" s="54"/>
      <c r="J511" s="53"/>
    </row>
    <row r="512" spans="5:10" x14ac:dyDescent="0.3">
      <c r="E512" s="53"/>
      <c r="F512" s="53"/>
      <c r="G512" s="53"/>
      <c r="H512" s="53"/>
      <c r="I512" s="54"/>
      <c r="J512" s="53"/>
    </row>
    <row r="513" spans="5:10" x14ac:dyDescent="0.3">
      <c r="E513" s="53"/>
      <c r="F513" s="53"/>
      <c r="G513" s="53"/>
      <c r="H513" s="53"/>
      <c r="I513" s="54"/>
      <c r="J513" s="53"/>
    </row>
    <row r="514" spans="5:10" x14ac:dyDescent="0.3">
      <c r="E514" s="53"/>
      <c r="F514" s="53"/>
      <c r="G514" s="53"/>
      <c r="H514" s="53"/>
      <c r="I514" s="54"/>
      <c r="J514" s="53"/>
    </row>
    <row r="515" spans="5:10" x14ac:dyDescent="0.3">
      <c r="E515" s="53"/>
      <c r="F515" s="53"/>
      <c r="G515" s="53"/>
      <c r="H515" s="53"/>
      <c r="I515" s="54"/>
      <c r="J515" s="53"/>
    </row>
    <row r="516" spans="5:10" x14ac:dyDescent="0.3">
      <c r="E516" s="53"/>
      <c r="F516" s="53"/>
      <c r="G516" s="53"/>
      <c r="H516" s="53"/>
      <c r="I516" s="54"/>
      <c r="J516" s="53"/>
    </row>
    <row r="517" spans="5:10" x14ac:dyDescent="0.3">
      <c r="E517" s="53"/>
      <c r="F517" s="53"/>
      <c r="G517" s="53"/>
      <c r="H517" s="53"/>
      <c r="I517" s="54"/>
      <c r="J517" s="53"/>
    </row>
    <row r="518" spans="5:10" x14ac:dyDescent="0.3">
      <c r="E518" s="53"/>
      <c r="F518" s="53"/>
      <c r="G518" s="53"/>
      <c r="H518" s="53"/>
      <c r="I518" s="54"/>
      <c r="J518" s="53"/>
    </row>
    <row r="519" spans="5:10" x14ac:dyDescent="0.3">
      <c r="E519" s="53"/>
      <c r="F519" s="53"/>
      <c r="G519" s="53"/>
      <c r="H519" s="53"/>
      <c r="I519" s="54"/>
      <c r="J519" s="53"/>
    </row>
    <row r="520" spans="5:10" x14ac:dyDescent="0.3">
      <c r="E520" s="53"/>
      <c r="F520" s="53"/>
      <c r="G520" s="53"/>
      <c r="H520" s="53"/>
      <c r="I520" s="54"/>
      <c r="J520" s="53"/>
    </row>
    <row r="521" spans="5:10" x14ac:dyDescent="0.3">
      <c r="E521" s="53"/>
      <c r="F521" s="53"/>
      <c r="G521" s="53"/>
      <c r="H521" s="53"/>
      <c r="I521" s="54"/>
      <c r="J521" s="53"/>
    </row>
    <row r="522" spans="5:10" x14ac:dyDescent="0.3">
      <c r="E522" s="53"/>
      <c r="F522" s="53"/>
      <c r="G522" s="53"/>
      <c r="H522" s="53"/>
      <c r="I522" s="54"/>
      <c r="J522" s="53"/>
    </row>
    <row r="523" spans="5:10" x14ac:dyDescent="0.3">
      <c r="E523" s="53"/>
      <c r="F523" s="53"/>
      <c r="G523" s="53"/>
      <c r="H523" s="53"/>
      <c r="I523" s="54"/>
      <c r="J523" s="53"/>
    </row>
    <row r="524" spans="5:10" x14ac:dyDescent="0.3">
      <c r="E524" s="53"/>
      <c r="F524" s="53"/>
      <c r="G524" s="53"/>
      <c r="H524" s="53"/>
      <c r="I524" s="54"/>
      <c r="J524" s="53"/>
    </row>
    <row r="525" spans="5:10" x14ac:dyDescent="0.3">
      <c r="E525" s="53"/>
      <c r="F525" s="53"/>
      <c r="G525" s="53"/>
      <c r="H525" s="53"/>
      <c r="I525" s="54"/>
      <c r="J525" s="53"/>
    </row>
    <row r="526" spans="5:10" x14ac:dyDescent="0.3">
      <c r="E526" s="53"/>
      <c r="F526" s="53"/>
      <c r="G526" s="53"/>
      <c r="H526" s="53"/>
      <c r="I526" s="54"/>
      <c r="J526" s="53"/>
    </row>
    <row r="527" spans="5:10" x14ac:dyDescent="0.3">
      <c r="E527" s="53"/>
      <c r="F527" s="53"/>
      <c r="G527" s="53"/>
      <c r="H527" s="53"/>
      <c r="I527" s="54"/>
      <c r="J527" s="53"/>
    </row>
    <row r="528" spans="5:10" x14ac:dyDescent="0.3">
      <c r="E528" s="53"/>
      <c r="F528" s="53"/>
      <c r="G528" s="53"/>
      <c r="H528" s="53"/>
      <c r="I528" s="54"/>
      <c r="J528" s="53"/>
    </row>
    <row r="529" spans="5:10" x14ac:dyDescent="0.3">
      <c r="E529" s="53"/>
      <c r="F529" s="53"/>
      <c r="G529" s="53"/>
      <c r="H529" s="53"/>
      <c r="I529" s="54"/>
      <c r="J529" s="53"/>
    </row>
    <row r="530" spans="5:10" x14ac:dyDescent="0.3">
      <c r="E530" s="53"/>
      <c r="F530" s="53"/>
      <c r="G530" s="53"/>
      <c r="H530" s="53"/>
      <c r="I530" s="54"/>
      <c r="J530" s="53"/>
    </row>
    <row r="531" spans="5:10" x14ac:dyDescent="0.3">
      <c r="E531" s="53"/>
      <c r="F531" s="53"/>
      <c r="G531" s="53"/>
      <c r="H531" s="53"/>
      <c r="I531" s="54"/>
      <c r="J531" s="53"/>
    </row>
    <row r="532" spans="5:10" x14ac:dyDescent="0.3">
      <c r="E532" s="53"/>
      <c r="F532" s="53"/>
      <c r="G532" s="53"/>
      <c r="H532" s="53"/>
      <c r="I532" s="54"/>
      <c r="J532" s="53"/>
    </row>
    <row r="533" spans="5:10" x14ac:dyDescent="0.3">
      <c r="E533" s="53"/>
      <c r="F533" s="53"/>
      <c r="G533" s="53"/>
      <c r="H533" s="53"/>
      <c r="I533" s="54"/>
      <c r="J533" s="53"/>
    </row>
    <row r="534" spans="5:10" x14ac:dyDescent="0.3">
      <c r="E534" s="53"/>
      <c r="F534" s="53"/>
      <c r="G534" s="53"/>
      <c r="H534" s="53"/>
      <c r="I534" s="54"/>
      <c r="J534" s="53"/>
    </row>
    <row r="535" spans="5:10" x14ac:dyDescent="0.3">
      <c r="E535" s="53"/>
      <c r="F535" s="53"/>
      <c r="G535" s="53"/>
      <c r="H535" s="53"/>
      <c r="I535" s="54"/>
      <c r="J535" s="53"/>
    </row>
    <row r="536" spans="5:10" x14ac:dyDescent="0.3">
      <c r="E536" s="53"/>
      <c r="F536" s="53"/>
      <c r="G536" s="53"/>
      <c r="H536" s="53"/>
      <c r="I536" s="54"/>
      <c r="J536" s="53"/>
    </row>
    <row r="537" spans="5:10" x14ac:dyDescent="0.3">
      <c r="E537" s="53"/>
      <c r="F537" s="53"/>
      <c r="G537" s="53"/>
      <c r="H537" s="53"/>
      <c r="I537" s="54"/>
      <c r="J537" s="53"/>
    </row>
    <row r="538" spans="5:10" x14ac:dyDescent="0.3">
      <c r="E538" s="53"/>
      <c r="F538" s="53"/>
      <c r="G538" s="53"/>
      <c r="H538" s="53"/>
      <c r="I538" s="54"/>
      <c r="J538" s="53"/>
    </row>
    <row r="539" spans="5:10" x14ac:dyDescent="0.3">
      <c r="E539" s="53"/>
      <c r="F539" s="53"/>
      <c r="G539" s="53"/>
      <c r="H539" s="53"/>
      <c r="I539" s="54"/>
      <c r="J539" s="53"/>
    </row>
    <row r="540" spans="5:10" x14ac:dyDescent="0.3">
      <c r="E540" s="53"/>
      <c r="F540" s="53"/>
      <c r="G540" s="53"/>
      <c r="H540" s="53"/>
      <c r="I540" s="54"/>
      <c r="J540" s="53"/>
    </row>
    <row r="541" spans="5:10" x14ac:dyDescent="0.3">
      <c r="E541" s="53"/>
      <c r="F541" s="53"/>
      <c r="G541" s="53"/>
      <c r="H541" s="53"/>
      <c r="I541" s="54"/>
      <c r="J541" s="53"/>
    </row>
    <row r="542" spans="5:10" x14ac:dyDescent="0.3">
      <c r="E542" s="53"/>
      <c r="F542" s="53"/>
      <c r="G542" s="53"/>
      <c r="H542" s="53"/>
      <c r="I542" s="54"/>
      <c r="J542" s="53"/>
    </row>
    <row r="543" spans="5:10" x14ac:dyDescent="0.3">
      <c r="E543" s="53"/>
      <c r="F543" s="53"/>
      <c r="G543" s="53"/>
      <c r="H543" s="53"/>
      <c r="I543" s="54"/>
      <c r="J543" s="53"/>
    </row>
    <row r="544" spans="5:10" x14ac:dyDescent="0.3">
      <c r="E544" s="53"/>
      <c r="F544" s="53"/>
      <c r="G544" s="53"/>
      <c r="H544" s="53"/>
      <c r="I544" s="54"/>
      <c r="J544" s="53"/>
    </row>
    <row r="545" spans="5:10" x14ac:dyDescent="0.3">
      <c r="E545" s="53"/>
      <c r="F545" s="53"/>
      <c r="G545" s="53"/>
      <c r="H545" s="53"/>
      <c r="I545" s="54"/>
      <c r="J545" s="53"/>
    </row>
    <row r="546" spans="5:10" x14ac:dyDescent="0.3">
      <c r="E546" s="53"/>
      <c r="F546" s="53"/>
      <c r="G546" s="53"/>
      <c r="H546" s="53"/>
      <c r="I546" s="54"/>
      <c r="J546" s="53"/>
    </row>
    <row r="547" spans="5:10" x14ac:dyDescent="0.3">
      <c r="E547" s="53"/>
      <c r="F547" s="53"/>
      <c r="G547" s="53"/>
      <c r="H547" s="53"/>
      <c r="I547" s="54"/>
      <c r="J547" s="53"/>
    </row>
    <row r="548" spans="5:10" x14ac:dyDescent="0.3">
      <c r="E548" s="53"/>
      <c r="F548" s="53"/>
      <c r="G548" s="53"/>
      <c r="H548" s="53"/>
      <c r="I548" s="54"/>
      <c r="J548" s="53"/>
    </row>
    <row r="549" spans="5:10" x14ac:dyDescent="0.3">
      <c r="E549" s="53"/>
      <c r="F549" s="53"/>
      <c r="G549" s="53"/>
      <c r="H549" s="53"/>
      <c r="I549" s="54"/>
      <c r="J549" s="53"/>
    </row>
    <row r="550" spans="5:10" x14ac:dyDescent="0.3">
      <c r="E550" s="53"/>
      <c r="F550" s="53"/>
      <c r="G550" s="53"/>
      <c r="H550" s="53"/>
      <c r="I550" s="54"/>
      <c r="J550" s="53"/>
    </row>
    <row r="551" spans="5:10" x14ac:dyDescent="0.3">
      <c r="E551" s="53"/>
      <c r="F551" s="53"/>
      <c r="G551" s="53"/>
      <c r="H551" s="53"/>
      <c r="I551" s="54"/>
      <c r="J551" s="53"/>
    </row>
    <row r="552" spans="5:10" x14ac:dyDescent="0.3">
      <c r="E552" s="53"/>
      <c r="F552" s="53"/>
      <c r="G552" s="53"/>
      <c r="H552" s="53"/>
      <c r="I552" s="54"/>
      <c r="J552" s="53"/>
    </row>
    <row r="553" spans="5:10" x14ac:dyDescent="0.3">
      <c r="E553" s="53"/>
      <c r="F553" s="53"/>
      <c r="G553" s="53"/>
      <c r="H553" s="53"/>
      <c r="I553" s="54"/>
      <c r="J553" s="53"/>
    </row>
    <row r="554" spans="5:10" x14ac:dyDescent="0.3">
      <c r="E554" s="53"/>
      <c r="F554" s="53"/>
      <c r="G554" s="53"/>
      <c r="H554" s="53"/>
      <c r="I554" s="54"/>
      <c r="J554" s="53"/>
    </row>
    <row r="555" spans="5:10" x14ac:dyDescent="0.3">
      <c r="E555" s="53"/>
      <c r="F555" s="53"/>
      <c r="G555" s="53"/>
      <c r="H555" s="53"/>
      <c r="I555" s="54"/>
      <c r="J555" s="53"/>
    </row>
    <row r="556" spans="5:10" x14ac:dyDescent="0.3">
      <c r="E556" s="53"/>
      <c r="F556" s="53"/>
      <c r="G556" s="53"/>
      <c r="H556" s="53"/>
      <c r="I556" s="54"/>
      <c r="J556" s="53"/>
    </row>
    <row r="557" spans="5:10" x14ac:dyDescent="0.3">
      <c r="E557" s="53"/>
      <c r="F557" s="53"/>
      <c r="G557" s="53"/>
      <c r="H557" s="53"/>
      <c r="I557" s="54"/>
      <c r="J557" s="53"/>
    </row>
    <row r="558" spans="5:10" x14ac:dyDescent="0.3">
      <c r="E558" s="53"/>
      <c r="F558" s="53"/>
      <c r="G558" s="53"/>
      <c r="H558" s="53"/>
      <c r="I558" s="54"/>
      <c r="J558" s="53"/>
    </row>
    <row r="559" spans="5:10" x14ac:dyDescent="0.3">
      <c r="E559" s="53"/>
      <c r="F559" s="53"/>
      <c r="G559" s="53"/>
      <c r="H559" s="53"/>
      <c r="I559" s="54"/>
      <c r="J559" s="53"/>
    </row>
    <row r="560" spans="5:10" x14ac:dyDescent="0.3">
      <c r="E560" s="53"/>
      <c r="F560" s="53"/>
      <c r="G560" s="53"/>
      <c r="H560" s="53"/>
      <c r="I560" s="54"/>
      <c r="J560" s="53"/>
    </row>
    <row r="561" spans="5:10" x14ac:dyDescent="0.3">
      <c r="E561" s="53"/>
      <c r="F561" s="53"/>
      <c r="G561" s="53"/>
      <c r="H561" s="53"/>
      <c r="I561" s="54"/>
      <c r="J561" s="53"/>
    </row>
    <row r="562" spans="5:10" x14ac:dyDescent="0.3">
      <c r="E562" s="53"/>
      <c r="F562" s="53"/>
      <c r="G562" s="53"/>
      <c r="H562" s="53"/>
      <c r="I562" s="54"/>
      <c r="J562" s="53"/>
    </row>
    <row r="563" spans="5:10" x14ac:dyDescent="0.3">
      <c r="E563" s="53"/>
      <c r="F563" s="53"/>
      <c r="G563" s="53"/>
      <c r="H563" s="53"/>
      <c r="I563" s="54"/>
      <c r="J563" s="53"/>
    </row>
    <row r="564" spans="5:10" x14ac:dyDescent="0.3">
      <c r="E564" s="53"/>
      <c r="F564" s="53"/>
      <c r="G564" s="53"/>
      <c r="H564" s="53"/>
      <c r="I564" s="54"/>
      <c r="J564" s="53"/>
    </row>
    <row r="565" spans="5:10" x14ac:dyDescent="0.3">
      <c r="E565" s="53"/>
      <c r="F565" s="53"/>
      <c r="G565" s="53"/>
      <c r="H565" s="53"/>
      <c r="I565" s="54"/>
      <c r="J565" s="53"/>
    </row>
    <row r="566" spans="5:10" x14ac:dyDescent="0.3">
      <c r="E566" s="53"/>
      <c r="F566" s="53"/>
      <c r="G566" s="53"/>
      <c r="H566" s="53"/>
      <c r="I566" s="54"/>
      <c r="J566" s="53"/>
    </row>
    <row r="567" spans="5:10" x14ac:dyDescent="0.3">
      <c r="E567" s="53"/>
      <c r="F567" s="53"/>
      <c r="G567" s="53"/>
      <c r="H567" s="53"/>
      <c r="I567" s="54"/>
      <c r="J567" s="53"/>
    </row>
    <row r="568" spans="5:10" x14ac:dyDescent="0.3">
      <c r="E568" s="53"/>
      <c r="F568" s="53"/>
      <c r="G568" s="53"/>
      <c r="H568" s="53"/>
      <c r="I568" s="54"/>
      <c r="J568" s="53"/>
    </row>
    <row r="569" spans="5:10" x14ac:dyDescent="0.3">
      <c r="E569" s="53"/>
      <c r="F569" s="53"/>
      <c r="G569" s="53"/>
      <c r="H569" s="53"/>
      <c r="I569" s="54"/>
      <c r="J569" s="53"/>
    </row>
    <row r="570" spans="5:10" x14ac:dyDescent="0.3">
      <c r="E570" s="53"/>
      <c r="F570" s="53"/>
      <c r="G570" s="53"/>
      <c r="H570" s="53"/>
      <c r="I570" s="54"/>
      <c r="J570" s="53"/>
    </row>
    <row r="571" spans="5:10" x14ac:dyDescent="0.3">
      <c r="E571" s="53"/>
      <c r="F571" s="53"/>
      <c r="G571" s="53"/>
      <c r="H571" s="53"/>
      <c r="I571" s="54"/>
      <c r="J571" s="53"/>
    </row>
    <row r="572" spans="5:10" x14ac:dyDescent="0.3">
      <c r="E572" s="53"/>
      <c r="F572" s="53"/>
      <c r="G572" s="53"/>
      <c r="H572" s="53"/>
      <c r="I572" s="54"/>
      <c r="J572" s="53"/>
    </row>
    <row r="573" spans="5:10" x14ac:dyDescent="0.3">
      <c r="E573" s="53"/>
      <c r="F573" s="53"/>
      <c r="G573" s="53"/>
      <c r="H573" s="53"/>
      <c r="I573" s="54"/>
      <c r="J573" s="53"/>
    </row>
    <row r="574" spans="5:10" x14ac:dyDescent="0.3">
      <c r="E574" s="53"/>
      <c r="F574" s="53"/>
      <c r="G574" s="53"/>
      <c r="H574" s="53"/>
      <c r="I574" s="54"/>
      <c r="J574" s="53"/>
    </row>
    <row r="575" spans="5:10" x14ac:dyDescent="0.3">
      <c r="E575" s="53"/>
      <c r="F575" s="53"/>
      <c r="G575" s="53"/>
      <c r="H575" s="53"/>
      <c r="I575" s="54"/>
      <c r="J575" s="53"/>
    </row>
    <row r="576" spans="5:10" x14ac:dyDescent="0.3">
      <c r="E576" s="53"/>
      <c r="F576" s="53"/>
      <c r="G576" s="53"/>
      <c r="H576" s="53"/>
      <c r="I576" s="54"/>
      <c r="J576" s="53"/>
    </row>
    <row r="577" spans="5:10" x14ac:dyDescent="0.3">
      <c r="E577" s="53"/>
      <c r="F577" s="53"/>
      <c r="G577" s="53"/>
      <c r="H577" s="53"/>
      <c r="I577" s="54"/>
      <c r="J577" s="53"/>
    </row>
    <row r="578" spans="5:10" x14ac:dyDescent="0.3">
      <c r="E578" s="53"/>
      <c r="F578" s="53"/>
      <c r="G578" s="53"/>
      <c r="H578" s="53"/>
      <c r="I578" s="54"/>
      <c r="J578" s="53"/>
    </row>
    <row r="579" spans="5:10" x14ac:dyDescent="0.3">
      <c r="E579" s="53"/>
      <c r="F579" s="53"/>
      <c r="G579" s="53"/>
      <c r="H579" s="53"/>
      <c r="I579" s="54"/>
      <c r="J579" s="53"/>
    </row>
    <row r="580" spans="5:10" x14ac:dyDescent="0.3">
      <c r="E580" s="53"/>
      <c r="F580" s="53"/>
      <c r="G580" s="53"/>
      <c r="H580" s="53"/>
      <c r="I580" s="54"/>
      <c r="J580" s="53"/>
    </row>
    <row r="581" spans="5:10" x14ac:dyDescent="0.3">
      <c r="E581" s="53"/>
      <c r="F581" s="53"/>
      <c r="G581" s="53"/>
      <c r="H581" s="53"/>
      <c r="I581" s="54"/>
      <c r="J581" s="53"/>
    </row>
    <row r="582" spans="5:10" x14ac:dyDescent="0.3">
      <c r="E582" s="53"/>
      <c r="F582" s="53"/>
      <c r="G582" s="53"/>
      <c r="H582" s="53"/>
      <c r="I582" s="54"/>
      <c r="J582" s="53"/>
    </row>
    <row r="583" spans="5:10" x14ac:dyDescent="0.3">
      <c r="E583" s="53"/>
      <c r="F583" s="53"/>
      <c r="G583" s="53"/>
      <c r="H583" s="53"/>
      <c r="I583" s="54"/>
      <c r="J583" s="53"/>
    </row>
    <row r="584" spans="5:10" x14ac:dyDescent="0.3">
      <c r="E584" s="53"/>
      <c r="F584" s="53"/>
      <c r="G584" s="53"/>
      <c r="H584" s="53"/>
      <c r="I584" s="54"/>
      <c r="J584" s="53"/>
    </row>
    <row r="585" spans="5:10" x14ac:dyDescent="0.3">
      <c r="E585" s="53"/>
      <c r="F585" s="53"/>
      <c r="G585" s="53"/>
      <c r="H585" s="53"/>
      <c r="I585" s="54"/>
      <c r="J585" s="53"/>
    </row>
    <row r="586" spans="5:10" x14ac:dyDescent="0.3">
      <c r="E586" s="53"/>
      <c r="F586" s="53"/>
      <c r="G586" s="53"/>
      <c r="H586" s="53"/>
      <c r="I586" s="54"/>
      <c r="J586" s="53"/>
    </row>
    <row r="587" spans="5:10" x14ac:dyDescent="0.3">
      <c r="E587" s="53"/>
      <c r="F587" s="53"/>
      <c r="G587" s="53"/>
      <c r="H587" s="53"/>
      <c r="I587" s="54"/>
      <c r="J587" s="53"/>
    </row>
    <row r="588" spans="5:10" x14ac:dyDescent="0.3">
      <c r="E588" s="53"/>
      <c r="F588" s="53"/>
      <c r="G588" s="53"/>
      <c r="H588" s="53"/>
      <c r="I588" s="54"/>
      <c r="J588" s="53"/>
    </row>
    <row r="589" spans="5:10" x14ac:dyDescent="0.3">
      <c r="E589" s="53"/>
      <c r="F589" s="53"/>
      <c r="G589" s="53"/>
      <c r="H589" s="53"/>
      <c r="I589" s="54"/>
      <c r="J589" s="53"/>
    </row>
    <row r="590" spans="5:10" x14ac:dyDescent="0.3">
      <c r="E590" s="53"/>
      <c r="F590" s="53"/>
      <c r="G590" s="53"/>
      <c r="H590" s="53"/>
      <c r="I590" s="54"/>
      <c r="J590" s="53"/>
    </row>
    <row r="591" spans="5:10" x14ac:dyDescent="0.3">
      <c r="E591" s="53"/>
      <c r="F591" s="53"/>
      <c r="G591" s="53"/>
      <c r="H591" s="53"/>
      <c r="I591" s="54"/>
      <c r="J591" s="53"/>
    </row>
    <row r="592" spans="5:10" x14ac:dyDescent="0.3">
      <c r="E592" s="53"/>
      <c r="F592" s="53"/>
      <c r="G592" s="53"/>
      <c r="H592" s="53"/>
      <c r="I592" s="54"/>
      <c r="J592" s="53"/>
    </row>
    <row r="593" spans="5:10" x14ac:dyDescent="0.3">
      <c r="E593" s="53"/>
      <c r="F593" s="53"/>
      <c r="G593" s="53"/>
      <c r="H593" s="53"/>
      <c r="I593" s="54"/>
      <c r="J593" s="53"/>
    </row>
    <row r="594" spans="5:10" x14ac:dyDescent="0.3">
      <c r="E594" s="53"/>
      <c r="F594" s="53"/>
      <c r="G594" s="53"/>
      <c r="H594" s="53"/>
      <c r="I594" s="54"/>
      <c r="J594" s="53"/>
    </row>
    <row r="595" spans="5:10" x14ac:dyDescent="0.3">
      <c r="E595" s="53"/>
      <c r="F595" s="53"/>
      <c r="G595" s="53"/>
      <c r="H595" s="53"/>
      <c r="I595" s="54"/>
      <c r="J595" s="53"/>
    </row>
    <row r="596" spans="5:10" x14ac:dyDescent="0.3">
      <c r="E596" s="53"/>
      <c r="F596" s="53"/>
      <c r="G596" s="53"/>
      <c r="H596" s="53"/>
      <c r="I596" s="54"/>
      <c r="J596" s="53"/>
    </row>
    <row r="597" spans="5:10" x14ac:dyDescent="0.3">
      <c r="E597" s="53"/>
      <c r="F597" s="53"/>
      <c r="G597" s="53"/>
      <c r="H597" s="53"/>
      <c r="I597" s="54"/>
      <c r="J597" s="53"/>
    </row>
    <row r="598" spans="5:10" x14ac:dyDescent="0.3">
      <c r="E598" s="53"/>
      <c r="F598" s="53"/>
      <c r="G598" s="53"/>
      <c r="H598" s="53"/>
      <c r="I598" s="54"/>
      <c r="J598" s="53"/>
    </row>
    <row r="599" spans="5:10" x14ac:dyDescent="0.3">
      <c r="E599" s="53"/>
      <c r="F599" s="53"/>
      <c r="G599" s="53"/>
      <c r="H599" s="53"/>
      <c r="I599" s="54"/>
      <c r="J599" s="53"/>
    </row>
    <row r="600" spans="5:10" x14ac:dyDescent="0.3">
      <c r="E600" s="53"/>
      <c r="F600" s="53"/>
      <c r="G600" s="53"/>
      <c r="H600" s="53"/>
      <c r="I600" s="54"/>
      <c r="J600" s="53"/>
    </row>
    <row r="601" spans="5:10" x14ac:dyDescent="0.3">
      <c r="E601" s="53"/>
      <c r="F601" s="53"/>
      <c r="G601" s="53"/>
      <c r="H601" s="53"/>
      <c r="I601" s="54"/>
      <c r="J601" s="53"/>
    </row>
    <row r="602" spans="5:10" x14ac:dyDescent="0.3">
      <c r="E602" s="53"/>
      <c r="F602" s="53"/>
      <c r="G602" s="53"/>
      <c r="H602" s="53"/>
      <c r="I602" s="54"/>
      <c r="J602" s="53"/>
    </row>
    <row r="603" spans="5:10" x14ac:dyDescent="0.3">
      <c r="E603" s="53"/>
      <c r="F603" s="53"/>
      <c r="G603" s="53"/>
      <c r="H603" s="53"/>
      <c r="I603" s="54"/>
      <c r="J603" s="53"/>
    </row>
    <row r="604" spans="5:10" x14ac:dyDescent="0.3">
      <c r="E604" s="53"/>
      <c r="F604" s="53"/>
      <c r="G604" s="53"/>
      <c r="H604" s="53"/>
      <c r="I604" s="54"/>
      <c r="J604" s="53"/>
    </row>
    <row r="605" spans="5:10" x14ac:dyDescent="0.3">
      <c r="E605" s="53"/>
      <c r="F605" s="53"/>
      <c r="G605" s="53"/>
      <c r="H605" s="53"/>
      <c r="I605" s="54"/>
      <c r="J605" s="53"/>
    </row>
    <row r="606" spans="5:10" x14ac:dyDescent="0.3">
      <c r="E606" s="53"/>
      <c r="F606" s="53"/>
      <c r="G606" s="53"/>
      <c r="H606" s="53"/>
      <c r="I606" s="54"/>
      <c r="J606" s="53"/>
    </row>
    <row r="607" spans="5:10" x14ac:dyDescent="0.3">
      <c r="E607" s="53"/>
      <c r="F607" s="53"/>
      <c r="G607" s="53"/>
      <c r="H607" s="53"/>
      <c r="I607" s="54"/>
      <c r="J607" s="53"/>
    </row>
    <row r="608" spans="5:10" x14ac:dyDescent="0.3">
      <c r="E608" s="53"/>
      <c r="F608" s="53"/>
      <c r="G608" s="53"/>
      <c r="H608" s="53"/>
      <c r="I608" s="54"/>
      <c r="J608" s="53"/>
    </row>
    <row r="609" spans="5:10" x14ac:dyDescent="0.3">
      <c r="E609" s="53"/>
      <c r="F609" s="53"/>
      <c r="G609" s="53"/>
      <c r="H609" s="53"/>
      <c r="I609" s="54"/>
      <c r="J609" s="53"/>
    </row>
    <row r="610" spans="5:10" x14ac:dyDescent="0.3">
      <c r="E610" s="53"/>
      <c r="F610" s="53"/>
      <c r="G610" s="53"/>
      <c r="H610" s="53"/>
      <c r="I610" s="54"/>
      <c r="J610" s="53"/>
    </row>
    <row r="611" spans="5:10" x14ac:dyDescent="0.3">
      <c r="E611" s="53"/>
      <c r="F611" s="53"/>
      <c r="G611" s="53"/>
      <c r="H611" s="53"/>
      <c r="I611" s="54"/>
      <c r="J611" s="53"/>
    </row>
    <row r="612" spans="5:10" x14ac:dyDescent="0.3">
      <c r="E612" s="53"/>
      <c r="F612" s="53"/>
      <c r="G612" s="53"/>
      <c r="H612" s="53"/>
      <c r="I612" s="54"/>
      <c r="J612" s="53"/>
    </row>
    <row r="613" spans="5:10" x14ac:dyDescent="0.3">
      <c r="E613" s="53"/>
      <c r="F613" s="53"/>
      <c r="G613" s="53"/>
      <c r="H613" s="53"/>
      <c r="I613" s="54"/>
      <c r="J613" s="53"/>
    </row>
    <row r="614" spans="5:10" x14ac:dyDescent="0.3">
      <c r="E614" s="53"/>
      <c r="F614" s="53"/>
      <c r="G614" s="53"/>
      <c r="H614" s="53"/>
      <c r="I614" s="54"/>
      <c r="J614" s="53"/>
    </row>
    <row r="615" spans="5:10" x14ac:dyDescent="0.3">
      <c r="E615" s="53"/>
      <c r="F615" s="53"/>
      <c r="G615" s="53"/>
      <c r="H615" s="53"/>
      <c r="I615" s="54"/>
      <c r="J615" s="53"/>
    </row>
    <row r="616" spans="5:10" x14ac:dyDescent="0.3">
      <c r="E616" s="53"/>
      <c r="F616" s="53"/>
      <c r="G616" s="53"/>
      <c r="H616" s="53"/>
      <c r="I616" s="54"/>
      <c r="J616" s="53"/>
    </row>
    <row r="617" spans="5:10" x14ac:dyDescent="0.3">
      <c r="E617" s="53"/>
      <c r="F617" s="53"/>
      <c r="G617" s="53"/>
      <c r="H617" s="53"/>
      <c r="I617" s="54"/>
      <c r="J617" s="53"/>
    </row>
    <row r="618" spans="5:10" x14ac:dyDescent="0.3">
      <c r="E618" s="53"/>
      <c r="F618" s="53"/>
      <c r="G618" s="53"/>
      <c r="H618" s="53"/>
      <c r="I618" s="54"/>
      <c r="J618" s="53"/>
    </row>
    <row r="619" spans="5:10" x14ac:dyDescent="0.3">
      <c r="E619" s="53"/>
      <c r="F619" s="53"/>
      <c r="G619" s="53"/>
      <c r="H619" s="53"/>
      <c r="I619" s="54"/>
      <c r="J619" s="53"/>
    </row>
    <row r="620" spans="5:10" x14ac:dyDescent="0.3">
      <c r="E620" s="53"/>
      <c r="F620" s="53"/>
      <c r="G620" s="53"/>
      <c r="H620" s="53"/>
      <c r="I620" s="54"/>
      <c r="J620" s="53"/>
    </row>
    <row r="621" spans="5:10" x14ac:dyDescent="0.3">
      <c r="E621" s="53"/>
      <c r="F621" s="53"/>
      <c r="G621" s="53"/>
      <c r="H621" s="53"/>
      <c r="I621" s="54"/>
      <c r="J621" s="53"/>
    </row>
    <row r="622" spans="5:10" x14ac:dyDescent="0.3">
      <c r="E622" s="53"/>
      <c r="F622" s="53"/>
      <c r="G622" s="53"/>
      <c r="H622" s="53"/>
      <c r="I622" s="54"/>
      <c r="J622" s="53"/>
    </row>
    <row r="623" spans="5:10" x14ac:dyDescent="0.3">
      <c r="E623" s="53"/>
      <c r="F623" s="53"/>
      <c r="G623" s="53"/>
      <c r="H623" s="53"/>
      <c r="I623" s="54"/>
      <c r="J623" s="53"/>
    </row>
    <row r="624" spans="5:10" x14ac:dyDescent="0.3">
      <c r="E624" s="53"/>
      <c r="F624" s="53"/>
      <c r="G624" s="53"/>
      <c r="H624" s="53"/>
      <c r="I624" s="54"/>
      <c r="J624" s="53"/>
    </row>
    <row r="625" spans="5:10" x14ac:dyDescent="0.3">
      <c r="E625" s="53"/>
      <c r="F625" s="53"/>
      <c r="G625" s="53"/>
      <c r="H625" s="53"/>
      <c r="I625" s="54"/>
      <c r="J625" s="53"/>
    </row>
    <row r="626" spans="5:10" x14ac:dyDescent="0.3">
      <c r="E626" s="53"/>
      <c r="F626" s="53"/>
      <c r="G626" s="53"/>
      <c r="H626" s="53"/>
      <c r="I626" s="54"/>
      <c r="J626" s="53"/>
    </row>
    <row r="627" spans="5:10" x14ac:dyDescent="0.3">
      <c r="E627" s="53"/>
      <c r="F627" s="53"/>
      <c r="G627" s="53"/>
      <c r="H627" s="53"/>
      <c r="I627" s="54"/>
      <c r="J627" s="53"/>
    </row>
    <row r="628" spans="5:10" x14ac:dyDescent="0.3">
      <c r="E628" s="53"/>
      <c r="F628" s="53"/>
      <c r="G628" s="53"/>
      <c r="H628" s="53"/>
      <c r="I628" s="54"/>
      <c r="J628" s="53"/>
    </row>
    <row r="629" spans="5:10" x14ac:dyDescent="0.3">
      <c r="E629" s="53"/>
      <c r="F629" s="53"/>
      <c r="G629" s="53"/>
      <c r="H629" s="53"/>
      <c r="I629" s="54"/>
      <c r="J629" s="53"/>
    </row>
    <row r="630" spans="5:10" x14ac:dyDescent="0.3">
      <c r="E630" s="53"/>
      <c r="F630" s="53"/>
      <c r="G630" s="53"/>
      <c r="H630" s="53"/>
      <c r="I630" s="54"/>
      <c r="J630" s="53"/>
    </row>
    <row r="631" spans="5:10" x14ac:dyDescent="0.3">
      <c r="E631" s="53"/>
      <c r="F631" s="53"/>
      <c r="G631" s="53"/>
      <c r="H631" s="53"/>
      <c r="I631" s="54"/>
      <c r="J631" s="53"/>
    </row>
    <row r="632" spans="5:10" x14ac:dyDescent="0.3">
      <c r="E632" s="53"/>
      <c r="F632" s="53"/>
      <c r="G632" s="53"/>
      <c r="H632" s="53"/>
      <c r="I632" s="54"/>
      <c r="J632" s="53"/>
    </row>
    <row r="633" spans="5:10" x14ac:dyDescent="0.3">
      <c r="E633" s="53"/>
      <c r="F633" s="53"/>
      <c r="G633" s="53"/>
      <c r="H633" s="53"/>
      <c r="I633" s="54"/>
      <c r="J633" s="53"/>
    </row>
    <row r="634" spans="5:10" x14ac:dyDescent="0.3">
      <c r="E634" s="53"/>
      <c r="F634" s="53"/>
      <c r="G634" s="53"/>
      <c r="H634" s="53"/>
      <c r="I634" s="54"/>
      <c r="J634" s="53"/>
    </row>
    <row r="635" spans="5:10" x14ac:dyDescent="0.3">
      <c r="E635" s="53"/>
      <c r="F635" s="53"/>
      <c r="G635" s="53"/>
      <c r="H635" s="53"/>
      <c r="I635" s="54"/>
      <c r="J635" s="53"/>
    </row>
    <row r="636" spans="5:10" x14ac:dyDescent="0.3">
      <c r="E636" s="53"/>
      <c r="F636" s="53"/>
      <c r="G636" s="53"/>
      <c r="H636" s="53"/>
      <c r="I636" s="54"/>
      <c r="J636" s="53"/>
    </row>
    <row r="637" spans="5:10" x14ac:dyDescent="0.3">
      <c r="E637" s="53"/>
      <c r="F637" s="53"/>
      <c r="G637" s="53"/>
      <c r="H637" s="53"/>
      <c r="I637" s="54"/>
      <c r="J637" s="53"/>
    </row>
    <row r="638" spans="5:10" x14ac:dyDescent="0.3">
      <c r="E638" s="53"/>
      <c r="F638" s="53"/>
      <c r="G638" s="53"/>
      <c r="H638" s="53"/>
      <c r="I638" s="54"/>
      <c r="J638" s="53"/>
    </row>
    <row r="639" spans="5:10" x14ac:dyDescent="0.3">
      <c r="E639" s="53"/>
      <c r="F639" s="53"/>
      <c r="G639" s="53"/>
      <c r="H639" s="53"/>
      <c r="I639" s="54"/>
      <c r="J639" s="53"/>
    </row>
    <row r="640" spans="5:10" x14ac:dyDescent="0.3">
      <c r="E640" s="53"/>
      <c r="F640" s="53"/>
      <c r="G640" s="53"/>
      <c r="H640" s="53"/>
      <c r="I640" s="54"/>
      <c r="J640" s="53"/>
    </row>
    <row r="641" spans="1:10" x14ac:dyDescent="0.3">
      <c r="E641" s="53"/>
      <c r="F641" s="53"/>
      <c r="G641" s="53"/>
      <c r="H641" s="53"/>
      <c r="I641" s="54"/>
      <c r="J641" s="53"/>
    </row>
    <row r="642" spans="1:10" x14ac:dyDescent="0.3">
      <c r="E642" s="53"/>
      <c r="F642" s="53"/>
      <c r="G642" s="53"/>
      <c r="H642" s="53"/>
      <c r="I642" s="54"/>
      <c r="J642" s="53"/>
    </row>
    <row r="643" spans="1:10" x14ac:dyDescent="0.3">
      <c r="E643" s="53"/>
      <c r="F643" s="53"/>
      <c r="G643" s="53"/>
      <c r="H643" s="53"/>
      <c r="I643" s="54"/>
      <c r="J643" s="53"/>
    </row>
    <row r="644" spans="1:10" x14ac:dyDescent="0.3">
      <c r="E644" s="53"/>
      <c r="F644" s="53"/>
      <c r="G644" s="53"/>
      <c r="H644" s="53"/>
      <c r="I644" s="54"/>
      <c r="J644" s="53"/>
    </row>
    <row r="645" spans="1:10" x14ac:dyDescent="0.3">
      <c r="E645" s="53"/>
      <c r="F645" s="53"/>
      <c r="G645" s="53"/>
      <c r="H645" s="53"/>
      <c r="I645" s="54"/>
      <c r="J645" s="53"/>
    </row>
    <row r="646" spans="1:10" x14ac:dyDescent="0.3">
      <c r="E646" s="53"/>
      <c r="F646" s="53"/>
      <c r="G646" s="53"/>
      <c r="H646" s="53"/>
      <c r="I646" s="54"/>
      <c r="J646" s="53"/>
    </row>
    <row r="647" spans="1:10" x14ac:dyDescent="0.3">
      <c r="E647" s="53"/>
      <c r="F647" s="53"/>
      <c r="G647" s="53"/>
      <c r="H647" s="53"/>
      <c r="I647" s="54"/>
      <c r="J647" s="53"/>
    </row>
    <row r="648" spans="1:10" x14ac:dyDescent="0.3">
      <c r="E648" s="53"/>
      <c r="F648" s="53"/>
      <c r="G648" s="53"/>
      <c r="H648" s="53"/>
      <c r="I648" s="54"/>
      <c r="J648" s="53"/>
    </row>
    <row r="649" spans="1:10" x14ac:dyDescent="0.3">
      <c r="E649" s="53"/>
      <c r="F649" s="53"/>
      <c r="G649" s="53"/>
      <c r="H649" s="53"/>
      <c r="I649" s="54"/>
      <c r="J649" s="53"/>
    </row>
    <row r="650" spans="1:10" x14ac:dyDescent="0.3">
      <c r="A650" s="57"/>
      <c r="B650" s="58"/>
      <c r="C650" s="58"/>
      <c r="D650" s="57"/>
      <c r="E650" s="59"/>
      <c r="F650" s="59"/>
      <c r="G650" s="59"/>
      <c r="H650" s="59"/>
      <c r="I650" s="60"/>
      <c r="J650" s="59"/>
    </row>
  </sheetData>
  <sortState xmlns:xlrd2="http://schemas.microsoft.com/office/spreadsheetml/2017/richdata2" ref="A2:B165">
    <sortCondition ref="A2:A165"/>
  </sortState>
  <mergeCells count="1">
    <mergeCell ref="D3:D6"/>
  </mergeCells>
  <hyperlinks>
    <hyperlink ref="D10:F10" location="'Clergy Comp Form'!A1" display="BACK TO CLERGY COMP FORM" xr:uid="{C399404D-9E69-4C45-86C1-DA776BB17F5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270E-709D-4CC6-813F-379A3229D914}">
  <sheetPr>
    <tabColor rgb="FFCCFF99"/>
  </sheetPr>
  <dimension ref="B36:H40"/>
  <sheetViews>
    <sheetView zoomScaleNormal="100" workbookViewId="0"/>
  </sheetViews>
  <sheetFormatPr defaultRowHeight="14.4" x14ac:dyDescent="0.3"/>
  <sheetData>
    <row r="36" spans="2:8" x14ac:dyDescent="0.3">
      <c r="B36" t="s">
        <v>262</v>
      </c>
    </row>
    <row r="40" spans="2:8" ht="28.8" x14ac:dyDescent="0.55000000000000004">
      <c r="C40" s="151" t="s">
        <v>396</v>
      </c>
      <c r="D40" s="149"/>
      <c r="E40" s="149"/>
      <c r="F40" s="148"/>
      <c r="G40" s="148"/>
      <c r="H40" s="148"/>
    </row>
  </sheetData>
  <hyperlinks>
    <hyperlink ref="C40:E40" location="'Clergy Comp Form'!A1" display="BACK TO CLERGY COMP FORM" xr:uid="{C99C23BE-9A41-4D1E-BFB5-58BB1671894D}"/>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CFDB-2A6F-4CAA-9D7F-5DBBCBD5A6A6}">
  <dimension ref="A1:H49"/>
  <sheetViews>
    <sheetView workbookViewId="0">
      <selection activeCell="A24" sqref="A24"/>
    </sheetView>
  </sheetViews>
  <sheetFormatPr defaultRowHeight="14.4" x14ac:dyDescent="0.3"/>
  <cols>
    <col min="1" max="1" width="49.6640625" customWidth="1"/>
    <col min="2" max="2" width="28.77734375" customWidth="1"/>
    <col min="3" max="3" width="71.21875" customWidth="1"/>
  </cols>
  <sheetData>
    <row r="1" spans="1:3" x14ac:dyDescent="0.3">
      <c r="A1" s="2" t="s">
        <v>22</v>
      </c>
      <c r="C1" s="1" t="s">
        <v>23</v>
      </c>
    </row>
    <row r="2" spans="1:3" x14ac:dyDescent="0.3">
      <c r="A2" s="3" t="s">
        <v>4</v>
      </c>
      <c r="C2" s="3" t="s">
        <v>6</v>
      </c>
    </row>
    <row r="3" spans="1:3" x14ac:dyDescent="0.3">
      <c r="A3" s="4" t="s">
        <v>24</v>
      </c>
      <c r="B3" t="s">
        <v>246</v>
      </c>
      <c r="C3" s="4" t="s">
        <v>25</v>
      </c>
    </row>
    <row r="4" spans="1:3" x14ac:dyDescent="0.3">
      <c r="A4" s="4" t="s">
        <v>26</v>
      </c>
      <c r="B4" t="s">
        <v>247</v>
      </c>
      <c r="C4" s="4" t="s">
        <v>411</v>
      </c>
    </row>
    <row r="5" spans="1:3" x14ac:dyDescent="0.3">
      <c r="A5" s="4" t="s">
        <v>28</v>
      </c>
      <c r="B5" t="s">
        <v>249</v>
      </c>
      <c r="C5" s="4" t="s">
        <v>27</v>
      </c>
    </row>
    <row r="6" spans="1:3" x14ac:dyDescent="0.3">
      <c r="A6" s="5" t="s">
        <v>30</v>
      </c>
      <c r="B6" t="s">
        <v>251</v>
      </c>
      <c r="C6" s="4" t="s">
        <v>29</v>
      </c>
    </row>
    <row r="7" spans="1:3" x14ac:dyDescent="0.3">
      <c r="A7" s="4" t="s">
        <v>32</v>
      </c>
      <c r="B7" t="s">
        <v>252</v>
      </c>
      <c r="C7" s="4" t="s">
        <v>31</v>
      </c>
    </row>
    <row r="8" spans="1:3" x14ac:dyDescent="0.3">
      <c r="A8" s="4" t="s">
        <v>33</v>
      </c>
      <c r="B8" t="s">
        <v>250</v>
      </c>
      <c r="C8" s="4"/>
    </row>
    <row r="9" spans="1:3" x14ac:dyDescent="0.3">
      <c r="A9" s="4" t="s">
        <v>34</v>
      </c>
      <c r="B9" t="s">
        <v>253</v>
      </c>
      <c r="C9" s="2" t="s">
        <v>35</v>
      </c>
    </row>
    <row r="10" spans="1:3" x14ac:dyDescent="0.3">
      <c r="A10" s="4" t="s">
        <v>36</v>
      </c>
      <c r="B10" t="s">
        <v>256</v>
      </c>
      <c r="C10" s="3" t="s">
        <v>8</v>
      </c>
    </row>
    <row r="11" spans="1:3" x14ac:dyDescent="0.3">
      <c r="A11" s="4" t="s">
        <v>37</v>
      </c>
      <c r="B11" t="s">
        <v>254</v>
      </c>
      <c r="C11" s="4" t="s">
        <v>38</v>
      </c>
    </row>
    <row r="12" spans="1:3" x14ac:dyDescent="0.3">
      <c r="A12" s="4" t="s">
        <v>39</v>
      </c>
      <c r="B12" t="s">
        <v>255</v>
      </c>
      <c r="C12" s="5" t="s">
        <v>40</v>
      </c>
    </row>
    <row r="13" spans="1:3" x14ac:dyDescent="0.3">
      <c r="A13" s="4" t="s">
        <v>41</v>
      </c>
      <c r="B13" t="s">
        <v>257</v>
      </c>
      <c r="C13" s="5" t="s">
        <v>42</v>
      </c>
    </row>
    <row r="14" spans="1:3" x14ac:dyDescent="0.3">
      <c r="A14" s="4" t="s">
        <v>43</v>
      </c>
      <c r="B14" t="s">
        <v>258</v>
      </c>
    </row>
    <row r="15" spans="1:3" x14ac:dyDescent="0.3">
      <c r="A15" s="4" t="s">
        <v>44</v>
      </c>
    </row>
    <row r="16" spans="1:3" x14ac:dyDescent="0.3">
      <c r="A16" s="4" t="s">
        <v>45</v>
      </c>
      <c r="C16" s="1" t="s">
        <v>46</v>
      </c>
    </row>
    <row r="17" spans="1:8" x14ac:dyDescent="0.3">
      <c r="A17" s="4" t="s">
        <v>47</v>
      </c>
      <c r="B17" t="s">
        <v>260</v>
      </c>
      <c r="C17" s="3" t="s">
        <v>412</v>
      </c>
    </row>
    <row r="18" spans="1:8" x14ac:dyDescent="0.3">
      <c r="A18" s="4" t="s">
        <v>48</v>
      </c>
      <c r="C18" s="127" t="s">
        <v>325</v>
      </c>
    </row>
    <row r="19" spans="1:8" x14ac:dyDescent="0.3">
      <c r="A19" s="4" t="s">
        <v>49</v>
      </c>
      <c r="C19" s="127" t="s">
        <v>326</v>
      </c>
    </row>
    <row r="20" spans="1:8" x14ac:dyDescent="0.3">
      <c r="A20" s="4" t="s">
        <v>50</v>
      </c>
      <c r="B20" t="s">
        <v>248</v>
      </c>
      <c r="C20" s="127" t="s">
        <v>407</v>
      </c>
    </row>
    <row r="21" spans="1:8" x14ac:dyDescent="0.3">
      <c r="A21" s="4" t="s">
        <v>51</v>
      </c>
      <c r="B21" t="s">
        <v>259</v>
      </c>
    </row>
    <row r="22" spans="1:8" x14ac:dyDescent="0.3">
      <c r="A22" s="1" t="s">
        <v>52</v>
      </c>
    </row>
    <row r="23" spans="1:8" x14ac:dyDescent="0.3">
      <c r="A23" s="248" t="str">
        <f>IF(AND('Clergy Comp Form'!E6="Other Denomination (ODM)",'Clergy Comp Form'!H17&gt;=36729),"Eligible",IF(AND('Clergy Comp Form'!E6="Provisional Elder",'Clergy Comp Form'!H17&gt;=36224),"Eligible",IF(AND('Clergy Comp Form'!E6="Provisional Deacon",'Clergy Comp Form'!H17&gt;=36224),"Eligible",IF(AND('Clergy Comp Form'!E6="Provisional Member of Other UM conference",'Clergy Comp Form'!H17&gt;=36224),"Eligible",IF(AND('Clergy Comp Form'!E6="Licensed Local Pastor",'Clergy Comp Form'!H17&gt;=36224),"Eligible",IF(AND('Clergy Comp Form'!E6="Elder",OR('Clergy Comp Form'!E7="Full Time",'Clergy Comp Form'!E7="Full time clergy couple")),"Eligible",IF(AND('Clergy Comp Form'!E6="Elder",'Clergy Comp Form'!E7="3/4 time"),"Eligible",IF(AND('Clergy Comp Form'!E6="Deacon",OR('Clergy Comp Form'!E7="Full Time",'Clergy Comp Form'!E7="Full time clergy couple")),"Eligible",IF(AND('Clergy Comp Form'!E6="Elder of Other UM conference",'Clergy Comp Form'!E7="3/4 time"),"Eligible",IF(AND('Clergy Comp Form'!E6="Associate Member",OR('Clergy Comp Form'!E7="Full Time",'Clergy Comp Form'!E7="Full time clergy couple")),"Eligible",IF(AND('Clergy Comp Form'!E6="Associate Member",'Clergy Comp Form'!E7="3/4 time"),"Eligible",IF(AND('Clergy Comp Form'!E6="Other Denomination (ODM)",OR('Clergy Comp Form'!E7="Full Time",'Clergy Comp Form'!E7="Full time clergy couple")),"Eligible",IF(AND('Clergy Comp Form'!E6="Other Denomination (ODM)",'Clergy Comp Form'!E7="3/4 Time"),"Eligible",IF(AND('Clergy Comp Form'!E6="Provisional Elder",OR('Clergy Comp Form'!E7="Full Time",'Clergy Comp Form'!E7="Full time clergy couple")),"Eligible",IF(AND('Clergy Comp Form'!E6="Provisional Elder",'Clergy Comp Form'!E7="3/4 time"),"Eligible",IF(AND('Clergy Comp Form'!E6="Provisional Deacon",OR('Clergy Comp Form'!E7="Full Time",'Clergy Comp Form'!E7="Full time clergy couple")),"Eligible",IF(AND('Clergy Comp Form'!E6="Provisional Deacon",'Clergy Comp Form'!E7="3/4 time"),"Eligible",IF(AND('Clergy Comp Form'!E6="Provisional Member of Other UM conference",OR('Clergy Comp Form'!E7="Full Time",'Clergy Comp Form'!E7="Full time clergy couple")),"Eligible",IF(AND('Clergy Comp Form'!E6="Provisional Member of Other UM conference",'Clergy Comp Form'!E7="3/4 time"),"Eligible",IF(AND('Clergy Comp Form'!E6="Licensed Local Pastor",OR('Clergy Comp Form'!E7="Full Time",'Clergy Comp Form'!E7="Full time clergy couple")),"Eligible",IF(AND('Clergy Comp Form'!E6="Licensed Local Pastor",'Clergy Comp Form'!E7="3/4 time"),"Eligible","Not Eligible")))))))))))))))))))))</f>
        <v>Not Eligible</v>
      </c>
      <c r="B23" s="228"/>
      <c r="C23" s="228"/>
      <c r="D23" s="228"/>
      <c r="E23" s="228"/>
      <c r="F23" s="228"/>
    </row>
    <row r="24" spans="1:8" x14ac:dyDescent="0.3">
      <c r="A24" t="b">
        <f>IF(OR('Clergy Comp Form'!E6="Retired Elder",'Clergy Comp Form'!E6="Retired Deacon",'Clergy Comp Form'!E6="Retired Associate Member",'Clergy Comp Form'!E6="Retired Licensed Local Pastor",'Clergy Comp Form'!E6="Certified Lay Minister",'Clergy Comp Form'!E6="Supervised Certified Lay Servant",'Clergy Comp Form'!E6="Other Supply",'Clergy Comp Form'!E6="Retired Other Denomination",'Clergy Comp Form'!E6="Supplied/Hired/Assigned",'Clergy Comp Form'!E7="1/4 time",'Clergy Comp Form'!E7="1/2 time"),"Not Eligible")</f>
        <v>0</v>
      </c>
    </row>
    <row r="26" spans="1:8" x14ac:dyDescent="0.3">
      <c r="A26" s="1" t="s">
        <v>64</v>
      </c>
    </row>
    <row r="27" spans="1:8" x14ac:dyDescent="0.3">
      <c r="A27" t="str">
        <f>'Clergy Comp Form'!E7</f>
        <v>Please select Pastor's Appointment Status from drop down list</v>
      </c>
      <c r="B27" s="116">
        <f>IF(A27="",0,IF(AND(A27="Full time",'Clergy Comp Form'!E10="Full time Not Participating - must sign waiver"),B45,IF(AND(A27="3/4 time",'Clergy Comp Form'!E10="3/4 time Not Participating - must sign waiver"),B46,IF(A27="Full time",B28,IF(A27="Full time clergy couple",B31,IF(A27="3/4 time",B29,IF(OR(A27="1/2 time",A27="1/4 time"),B30,0)))))))</f>
        <v>0</v>
      </c>
      <c r="C27" s="1" t="s">
        <v>53</v>
      </c>
    </row>
    <row r="28" spans="1:8" x14ac:dyDescent="0.3">
      <c r="A28" t="s">
        <v>25</v>
      </c>
      <c r="B28" s="117">
        <v>18160</v>
      </c>
      <c r="C28" s="228" t="str">
        <f>'Clergy Comp Form'!E6</f>
        <v>Please select a Conference Relationship from drop down list</v>
      </c>
      <c r="D28" s="228"/>
      <c r="E28" s="228"/>
      <c r="F28" s="228"/>
      <c r="G28" s="228"/>
      <c r="H28" s="228"/>
    </row>
    <row r="29" spans="1:8" x14ac:dyDescent="0.3">
      <c r="A29" t="s">
        <v>27</v>
      </c>
      <c r="B29" s="115">
        <v>13620</v>
      </c>
      <c r="C29" s="21" t="str">
        <f>IF(OR(C28="Retired Elder", C28="Retired Deacon", C28="Retired Associate Member",C28="Retired Licensed Local Pastor", C28="ODM in Other Denomination Pension Plan", C28="Certified Lay Minister", C28="Supervised Certified Lay Servant", C28="Other Supply", C28="Retired Other Denomination", C28="Supplied/Hired/Assigned"),"Not Eligible","Eligible")</f>
        <v>Eligible</v>
      </c>
    </row>
    <row r="30" spans="1:8" x14ac:dyDescent="0.3">
      <c r="A30" t="s">
        <v>54</v>
      </c>
      <c r="B30">
        <v>0</v>
      </c>
    </row>
    <row r="31" spans="1:8" x14ac:dyDescent="0.3">
      <c r="A31" t="s">
        <v>411</v>
      </c>
      <c r="B31">
        <f>B28/2</f>
        <v>9080</v>
      </c>
    </row>
    <row r="32" spans="1:8" x14ac:dyDescent="0.3">
      <c r="C32" s="1" t="s">
        <v>55</v>
      </c>
    </row>
    <row r="33" spans="1:3" x14ac:dyDescent="0.3">
      <c r="A33" s="1" t="s">
        <v>56</v>
      </c>
      <c r="C33" t="s">
        <v>57</v>
      </c>
    </row>
    <row r="34" spans="1:3" x14ac:dyDescent="0.3">
      <c r="A34" t="s">
        <v>58</v>
      </c>
      <c r="B34">
        <f>IF('Clergy Comp Form'!E8="Pastor lives in a parsonage or other housing provided by a church",'Clergy Comp Form'!H17*1.35,'Clergy Comp Form'!H19)</f>
        <v>0</v>
      </c>
      <c r="C34" t="s">
        <v>59</v>
      </c>
    </row>
    <row r="35" spans="1:3" x14ac:dyDescent="0.3">
      <c r="A35" t="s">
        <v>70</v>
      </c>
      <c r="B35" s="26">
        <f>IF(C29="Not Eligible",0, IF('Clergy Comp Form'!E9="Not Participating - must sign waiver",0, IF(C29="Eligible", B40)))</f>
        <v>0</v>
      </c>
      <c r="C35" t="s">
        <v>61</v>
      </c>
    </row>
    <row r="36" spans="1:3" x14ac:dyDescent="0.3">
      <c r="A36" t="s">
        <v>65</v>
      </c>
      <c r="B36" t="str">
        <f>IF(A27="Full time",1800,IF(A27="3/4 time",1350,IF(A27="1/2 time",900,IF(A27="1/4 time",0,""))))</f>
        <v/>
      </c>
    </row>
    <row r="37" spans="1:3" x14ac:dyDescent="0.3">
      <c r="A37" t="s">
        <v>67</v>
      </c>
      <c r="B37" s="33">
        <f>B34*0.03</f>
        <v>0</v>
      </c>
    </row>
    <row r="38" spans="1:3" x14ac:dyDescent="0.3">
      <c r="A38" t="s">
        <v>68</v>
      </c>
      <c r="B38" s="33">
        <f>B34*0.04</f>
        <v>0</v>
      </c>
    </row>
    <row r="39" spans="1:3" x14ac:dyDescent="0.3">
      <c r="A39" t="s">
        <v>66</v>
      </c>
      <c r="B39" s="33">
        <f>B34*0.03</f>
        <v>0</v>
      </c>
    </row>
    <row r="40" spans="1:3" x14ac:dyDescent="0.3">
      <c r="A40" t="s">
        <v>60</v>
      </c>
      <c r="B40" s="34">
        <f>IF('Clergy Comp Form'!E9="Participating", IF(A27="Full time", B36+B37+B38+B39, IF(A27="3/4 time", B36+B37+B38+B39, IF(A27="1/2 time", B36+B37+B38, IF(A27="1/4 time", 0)))),0)</f>
        <v>0</v>
      </c>
    </row>
    <row r="42" spans="1:3" x14ac:dyDescent="0.3">
      <c r="A42" s="1" t="s">
        <v>276</v>
      </c>
    </row>
    <row r="43" spans="1:3" x14ac:dyDescent="0.3">
      <c r="A43" s="3" t="s">
        <v>298</v>
      </c>
    </row>
    <row r="44" spans="1:3" x14ac:dyDescent="0.3">
      <c r="A44" s="127" t="s">
        <v>325</v>
      </c>
      <c r="B44">
        <f>B27</f>
        <v>0</v>
      </c>
    </row>
    <row r="45" spans="1:3" x14ac:dyDescent="0.3">
      <c r="A45" s="127" t="s">
        <v>413</v>
      </c>
      <c r="B45" s="116">
        <f>B28/2</f>
        <v>9080</v>
      </c>
    </row>
    <row r="46" spans="1:3" x14ac:dyDescent="0.3">
      <c r="A46" s="127" t="s">
        <v>414</v>
      </c>
      <c r="B46" s="33">
        <f>B29/2</f>
        <v>6810</v>
      </c>
    </row>
    <row r="47" spans="1:3" x14ac:dyDescent="0.3">
      <c r="A47" s="127" t="s">
        <v>408</v>
      </c>
      <c r="B47" s="116">
        <v>6810</v>
      </c>
    </row>
    <row r="48" spans="1:3" x14ac:dyDescent="0.3">
      <c r="B48" t="s">
        <v>62</v>
      </c>
    </row>
    <row r="49" spans="2:2" x14ac:dyDescent="0.3">
      <c r="B49" t="s">
        <v>63</v>
      </c>
    </row>
  </sheetData>
  <mergeCells count="2">
    <mergeCell ref="C28:H28"/>
    <mergeCell ref="A23:F23"/>
  </mergeCells>
  <dataValidations count="1">
    <dataValidation type="list" allowBlank="1" showInputMessage="1" showErrorMessage="1" sqref="C9" xr:uid="{07141D78-019E-46D0-991F-46E525DB4DFA}">
      <formula1>$C$9:$C$13</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69bed5-d665-47ee-b38e-65632a386cb1" xsi:nil="true"/>
    <lcf76f155ced4ddcb4097134ff3c332f xmlns="e23d1f4c-2b61-4732-84b2-e2f65e01a172">
      <Terms xmlns="http://schemas.microsoft.com/office/infopath/2007/PartnerControls"/>
    </lcf76f155ced4ddcb4097134ff3c332f>
    <MediaLengthInSeconds xmlns="e23d1f4c-2b61-4732-84b2-e2f65e01a17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BF629A219103469955FFFB43ECF45D" ma:contentTypeVersion="12" ma:contentTypeDescription="Create a new document." ma:contentTypeScope="" ma:versionID="f20bc23708b6b16ec1fb7d5205772a46">
  <xsd:schema xmlns:xsd="http://www.w3.org/2001/XMLSchema" xmlns:xs="http://www.w3.org/2001/XMLSchema" xmlns:p="http://schemas.microsoft.com/office/2006/metadata/properties" xmlns:ns2="e23d1f4c-2b61-4732-84b2-e2f65e01a172" xmlns:ns3="5c69bed5-d665-47ee-b38e-65632a386cb1" targetNamespace="http://schemas.microsoft.com/office/2006/metadata/properties" ma:root="true" ma:fieldsID="95b18fe26d4a218a2203633267bffe7d" ns2:_="" ns3:_="">
    <xsd:import namespace="e23d1f4c-2b61-4732-84b2-e2f65e01a172"/>
    <xsd:import namespace="5c69bed5-d665-47ee-b38e-65632a386c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d1f4c-2b61-4732-84b2-e2f65e01a1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1a638f-cab5-45f2-8759-5e473a9d61f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69bed5-d665-47ee-b38e-65632a386cb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9cc6018-53b6-48a7-aea3-f7b37065ccec}" ma:internalName="TaxCatchAll" ma:showField="CatchAllData" ma:web="5c69bed5-d665-47ee-b38e-65632a386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D8B858-F560-4D64-A4A3-1B8E633080C7}">
  <ds:schemaRefs>
    <ds:schemaRef ds:uri="http://www.w3.org/XML/1998/namespace"/>
    <ds:schemaRef ds:uri="http://schemas.microsoft.com/office/2006/documentManagement/types"/>
    <ds:schemaRef ds:uri="http://purl.org/dc/terms/"/>
    <ds:schemaRef ds:uri="e23d1f4c-2b61-4732-84b2-e2f65e01a172"/>
    <ds:schemaRef ds:uri="http://schemas.openxmlformats.org/package/2006/metadata/core-properties"/>
    <ds:schemaRef ds:uri="http://schemas.microsoft.com/office/infopath/2007/PartnerControls"/>
    <ds:schemaRef ds:uri="http://purl.org/dc/elements/1.1/"/>
    <ds:schemaRef ds:uri="http://purl.org/dc/dcmitype/"/>
    <ds:schemaRef ds:uri="5c69bed5-d665-47ee-b38e-65632a386cb1"/>
    <ds:schemaRef ds:uri="http://schemas.microsoft.com/office/2006/metadata/properties"/>
  </ds:schemaRefs>
</ds:datastoreItem>
</file>

<file path=customXml/itemProps2.xml><?xml version="1.0" encoding="utf-8"?>
<ds:datastoreItem xmlns:ds="http://schemas.openxmlformats.org/officeDocument/2006/customXml" ds:itemID="{C9CF5760-2264-4C4B-9152-702625CF7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d1f4c-2b61-4732-84b2-e2f65e01a172"/>
    <ds:schemaRef ds:uri="5c69bed5-d665-47ee-b38e-65632a386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B0F04D-78FE-4E66-8D1A-83B7C27679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2026 FINAL COMP FORM</vt:lpstr>
      <vt:lpstr>Clergy Comp Form</vt:lpstr>
      <vt:lpstr>Instructions </vt:lpstr>
      <vt:lpstr>Resources</vt:lpstr>
      <vt:lpstr>Charge Number</vt:lpstr>
      <vt:lpstr>Equitable Compensaton</vt:lpstr>
      <vt:lpstr>Formulas</vt:lpstr>
      <vt:lpstr>'2026 FINAL COMP FORM'!Print_Area</vt:lpstr>
      <vt:lpstr>'Clergy Comp Form'!Print_Area</vt:lpstr>
      <vt:lpstr>'Instructions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Joann.Early@dakotasumc.org</dc:creator>
  <cp:keywords/>
  <dc:description/>
  <cp:lastModifiedBy>JoAnn Early</cp:lastModifiedBy>
  <cp:revision/>
  <cp:lastPrinted>2025-11-12T19:28:24Z</cp:lastPrinted>
  <dcterms:created xsi:type="dcterms:W3CDTF">2018-06-26T19:14:18Z</dcterms:created>
  <dcterms:modified xsi:type="dcterms:W3CDTF">2026-05-22T16:21:19Z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0x010100EEBF629A219103469955FFFB43ECF45D</vt:lpwstr>
  </property>
  <property fmtid="{D5CDD505-2E9C-101B-9397-08002B2CF9AE}" pid="3" name="AuthorIds_UIVersion_5632">
    <vt:lpwstr>16</vt:lpwstr>
  </property>
  <property fmtid="{D5CDD505-2E9C-101B-9397-08002B2CF9AE}" pid="4" name="AuthorIds_UIVersion_7168">
    <vt:lpwstr>16</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